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Лист1!$A$1:$AA$177</definedName>
  </definedNames>
  <calcPr calcId="145621"/>
</workbook>
</file>

<file path=xl/calcChain.xml><?xml version="1.0" encoding="utf-8"?>
<calcChain xmlns="http://schemas.openxmlformats.org/spreadsheetml/2006/main">
  <c r="Y75" i="1" l="1"/>
  <c r="Y88" i="1"/>
  <c r="X88" i="1"/>
  <c r="Z103" i="1"/>
  <c r="Z102" i="1"/>
  <c r="Z50" i="1"/>
  <c r="Z49" i="1"/>
  <c r="Y123" i="1"/>
  <c r="Y122" i="1"/>
  <c r="X143" i="1" l="1"/>
  <c r="Y143" i="1"/>
  <c r="W143" i="1"/>
  <c r="Z155" i="1"/>
  <c r="Z154" i="1"/>
  <c r="Z152" i="1"/>
  <c r="Z151" i="1"/>
  <c r="Z147" i="1"/>
  <c r="Z146" i="1"/>
  <c r="W88" i="1"/>
  <c r="Z98" i="1"/>
  <c r="Z97" i="1"/>
  <c r="Z93" i="1"/>
  <c r="Z94" i="1"/>
  <c r="Z91" i="1"/>
  <c r="Z90" i="1"/>
  <c r="X75" i="1"/>
  <c r="X60" i="1" s="1"/>
  <c r="Y60" i="1"/>
  <c r="W75" i="1"/>
  <c r="W74" i="1"/>
  <c r="Z80" i="1"/>
  <c r="Z79" i="1"/>
  <c r="Z77" i="1"/>
  <c r="Z76" i="1"/>
  <c r="Z72" i="1"/>
  <c r="Z71" i="1"/>
  <c r="Z69" i="1"/>
  <c r="Z68" i="1"/>
  <c r="Z66" i="1"/>
  <c r="Z65" i="1"/>
  <c r="Z63" i="1"/>
  <c r="Z62" i="1"/>
  <c r="Z46" i="1"/>
  <c r="Z45" i="1"/>
  <c r="Z34" i="1"/>
  <c r="X25" i="1"/>
  <c r="Y25" i="1"/>
  <c r="W25" i="1"/>
  <c r="Z35" i="1"/>
  <c r="Z30" i="1"/>
  <c r="X104" i="1"/>
  <c r="Y104" i="1"/>
  <c r="W104" i="1"/>
  <c r="Z108" i="1"/>
  <c r="Z107" i="1"/>
  <c r="W28" i="1"/>
  <c r="X28" i="1"/>
  <c r="Y28" i="1"/>
  <c r="Z48" i="1"/>
  <c r="Z170" i="1"/>
  <c r="Z169" i="1"/>
  <c r="Z168" i="1"/>
  <c r="Z167" i="1"/>
  <c r="Z164" i="1"/>
  <c r="Z162" i="1"/>
  <c r="Z161" i="1"/>
  <c r="Z160" i="1"/>
  <c r="Z159" i="1"/>
  <c r="Z158" i="1"/>
  <c r="Z157" i="1"/>
  <c r="Z156" i="1"/>
  <c r="Z153" i="1"/>
  <c r="Z150" i="1"/>
  <c r="Z149" i="1"/>
  <c r="Z148" i="1"/>
  <c r="V143" i="1"/>
  <c r="U143" i="1"/>
  <c r="T143" i="1"/>
  <c r="Z142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X123" i="1"/>
  <c r="W123" i="1"/>
  <c r="V123" i="1"/>
  <c r="T123" i="1"/>
  <c r="X122" i="1"/>
  <c r="W122" i="1"/>
  <c r="V122" i="1"/>
  <c r="V120" i="1" s="1"/>
  <c r="U122" i="1"/>
  <c r="U120" i="1" s="1"/>
  <c r="U119" i="1" s="1"/>
  <c r="T122" i="1"/>
  <c r="T120" i="1" s="1"/>
  <c r="Y120" i="1"/>
  <c r="X120" i="1"/>
  <c r="Z118" i="1"/>
  <c r="Z117" i="1"/>
  <c r="Z116" i="1"/>
  <c r="Z114" i="1"/>
  <c r="Z113" i="1"/>
  <c r="Z112" i="1"/>
  <c r="Z111" i="1"/>
  <c r="Z110" i="1"/>
  <c r="Z109" i="1"/>
  <c r="Z105" i="1"/>
  <c r="V104" i="1"/>
  <c r="U104" i="1"/>
  <c r="T104" i="1"/>
  <c r="Z101" i="1"/>
  <c r="Z100" i="1"/>
  <c r="Z99" i="1"/>
  <c r="Z96" i="1"/>
  <c r="Z95" i="1"/>
  <c r="Z92" i="1"/>
  <c r="V88" i="1"/>
  <c r="U88" i="1"/>
  <c r="T88" i="1"/>
  <c r="Z87" i="1"/>
  <c r="Z84" i="1"/>
  <c r="Z83" i="1"/>
  <c r="Z82" i="1"/>
  <c r="Z81" i="1"/>
  <c r="Z78" i="1"/>
  <c r="Z75" i="1"/>
  <c r="V74" i="1"/>
  <c r="U74" i="1"/>
  <c r="U60" i="1" s="1"/>
  <c r="U24" i="1" s="1"/>
  <c r="T74" i="1"/>
  <c r="Z73" i="1"/>
  <c r="Z70" i="1"/>
  <c r="Z67" i="1"/>
  <c r="Z64" i="1"/>
  <c r="Y61" i="1"/>
  <c r="X61" i="1"/>
  <c r="W61" i="1"/>
  <c r="V61" i="1"/>
  <c r="U61" i="1"/>
  <c r="T61" i="1"/>
  <c r="V60" i="1"/>
  <c r="T60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Y119" i="1" l="1"/>
  <c r="Z143" i="1"/>
  <c r="T119" i="1"/>
  <c r="T18" i="1" s="1"/>
  <c r="Z74" i="1"/>
  <c r="V119" i="1"/>
  <c r="T25" i="1"/>
  <c r="T24" i="1" s="1"/>
  <c r="Y24" i="1"/>
  <c r="Y18" i="1" s="1"/>
  <c r="X24" i="1"/>
  <c r="W60" i="1"/>
  <c r="W24" i="1" s="1"/>
  <c r="V24" i="1"/>
  <c r="Z25" i="1"/>
  <c r="Z104" i="1"/>
  <c r="U18" i="1"/>
  <c r="Z122" i="1"/>
  <c r="Z28" i="1"/>
  <c r="Z61" i="1"/>
  <c r="Z88" i="1"/>
  <c r="Z123" i="1"/>
  <c r="X119" i="1"/>
  <c r="W120" i="1"/>
  <c r="W119" i="1" s="1"/>
  <c r="X18" i="1" l="1"/>
  <c r="Z60" i="1"/>
  <c r="W18" i="1"/>
  <c r="Z24" i="1"/>
  <c r="V18" i="1"/>
  <c r="Z120" i="1"/>
  <c r="Z119" i="1"/>
  <c r="Z18" i="1" l="1"/>
</calcChain>
</file>

<file path=xl/sharedStrings.xml><?xml version="1.0" encoding="utf-8"?>
<sst xmlns="http://schemas.openxmlformats.org/spreadsheetml/2006/main" count="1497" uniqueCount="178">
  <si>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</si>
  <si>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</si>
  <si>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</si>
  <si>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</si>
  <si>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</si>
  <si>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</si>
  <si>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</si>
  <si>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</si>
  <si>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</si>
  <si>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</si>
  <si>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</si>
  <si>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</si>
  <si>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</si>
  <si>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</si>
  <si>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</si>
  <si>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</si>
  <si>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</si>
  <si>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</si>
  <si>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</si>
  <si>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</si>
  <si>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</si>
  <si>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</si>
  <si>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</si>
  <si>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</si>
  <si>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</si>
  <si>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</si>
  <si>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</si>
  <si>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</si>
  <si>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</si>
  <si>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</si>
  <si>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</si>
  <si>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</si>
  <si>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</si>
  <si>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</si>
  <si>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</si>
  <si>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</si>
  <si>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</si>
  <si>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</si>
  <si>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</si>
  <si>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</si>
  <si>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</si>
  <si>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</si>
  <si>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</si>
  <si>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</si>
  <si>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</si>
  <si>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</si>
  <si>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</si>
  <si>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</si>
  <si>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</si>
  <si>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</si>
  <si>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</si>
  <si>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</si>
  <si>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</si>
  <si>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</si>
  <si>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</si>
  <si>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</si>
  <si>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</si>
  <si>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</si>
  <si>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</si>
  <si>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</si>
  <si>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</si>
  <si>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</si>
  <si>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</si>
  <si>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</si>
  <si>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</si>
  <si>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</si>
  <si>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</si>
  <si>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</si>
  <si>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</si>
  <si>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</si>
  <si>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</si>
  <si>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</si>
  <si>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</si>
  <si>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</si>
  <si>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</si>
  <si>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</si>
  <si>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</si>
  <si>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</si>
  <si>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</si>
  <si>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</si>
  <si>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</si>
  <si>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</si>
  <si>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</si>
  <si>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</si>
  <si>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</si>
  <si>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</si>
  <si>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</si>
  <si>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</si>
  <si>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</si>
  <si>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</si>
  <si>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</si>
  <si>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</si>
  <si>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</si>
  <si>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</si>
  <si>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</si>
  <si>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</si>
  <si>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</si>
  <si>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</si>
  <si>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</si>
  <si>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</si>
  <si>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</si>
  <si>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</si>
  <si>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</si>
  <si>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</si>
  <si>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</si>
  <si>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</si>
  <si>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</si>
  <si>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</si>
  <si>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</si>
  <si>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</si>
  <si>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</si>
  <si>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</si>
  <si>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</si>
  <si>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</si>
  <si>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</si>
  <si>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</si>
  <si>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</si>
  <si>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</si>
  <si>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</si>
  <si>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</si>
  <si>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</si>
  <si>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</si>
  <si>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</si>
  <si>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</si>
  <si>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</si>
  <si>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</si>
  <si>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</si>
  <si>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</si>
  <si>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</si>
  <si>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</si>
  <si>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</si>
  <si>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</si>
  <si>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</si>
  <si>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</si>
  <si>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</si>
  <si>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</si>
  <si>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</si>
  <si>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</si>
  <si>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</si>
  <si>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</si>
  <si>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</si>
  <si>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</si>
  <si>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</si>
  <si>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</si>
  <si>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</si>
  <si>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</si>
  <si>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</si>
  <si>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</si>
  <si>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</si>
  <si>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</si>
  <si>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</si>
  <si>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</si>
  <si>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</si>
  <si>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</si>
  <si>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</si>
  <si>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</si>
  <si>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</si>
  <si>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</si>
  <si>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</si>
  <si>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</si>
  <si>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</si>
  <si>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</si>
  <si>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</si>
  <si>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</si>
  <si>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</si>
  <si>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</si>
  <si>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</si>
  <si>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</si>
  <si>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</si>
  <si>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</si>
  <si>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</si>
  <si>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</si>
  <si>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</si>
  <si>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</si>
  <si>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</si>
  <si>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</si>
  <si>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t xml:space="preserve">Приложение </t>
  </si>
  <si>
    <t>к постановлению Администрации города Твери
от «31» октября  2019 № 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</si>
</sst>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14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1"/>
  <sheetViews>
    <sheetView tabSelected="1" view="pageBreakPreview" zoomScale="60" zoomScaleNormal="7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8" t="s">
        <v>176</v>
      </c>
      <c r="W2" s="188"/>
      <c r="X2" s="188"/>
      <c r="Y2" s="188"/>
      <c r="Z2" s="188"/>
      <c r="AA2" s="188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9" t="s">
        <v>177</v>
      </c>
      <c r="W3" s="189"/>
      <c r="X3" s="189"/>
      <c r="Y3" s="189"/>
      <c r="Z3" s="189"/>
      <c r="AA3" s="189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88" t="s">
        <v>1</v>
      </c>
      <c r="W6" s="188"/>
      <c r="X6" s="188"/>
      <c r="Y6" s="188"/>
      <c r="Z6" s="188"/>
      <c r="AA6" s="188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89" t="s">
        <v>2</v>
      </c>
      <c r="W7" s="189"/>
      <c r="X7" s="189"/>
      <c r="Y7" s="189"/>
      <c r="Z7" s="189"/>
      <c r="AA7" s="189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91" t="s">
        <v>3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92" t="s">
        <v>4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71" t="s">
        <v>154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72" t="s">
        <v>0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26"/>
      <c r="AC13" s="134"/>
    </row>
    <row r="14" spans="1:75" s="25" customFormat="1" ht="20.25" customHeight="1" x14ac:dyDescent="0.3">
      <c r="A14" s="173" t="s">
        <v>5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/>
      <c r="R14" s="176" t="s">
        <v>6</v>
      </c>
      <c r="S14" s="158" t="s">
        <v>7</v>
      </c>
      <c r="T14" s="180" t="s">
        <v>8</v>
      </c>
      <c r="U14" s="180"/>
      <c r="V14" s="180"/>
      <c r="W14" s="180"/>
      <c r="X14" s="180"/>
      <c r="Y14" s="176"/>
      <c r="Z14" s="182" t="s">
        <v>9</v>
      </c>
      <c r="AA14" s="176"/>
      <c r="AB14" s="26"/>
      <c r="AC14" s="134"/>
    </row>
    <row r="15" spans="1:75" s="25" customFormat="1" ht="51" customHeight="1" x14ac:dyDescent="0.3">
      <c r="A15" s="184" t="s">
        <v>10</v>
      </c>
      <c r="B15" s="185"/>
      <c r="C15" s="186"/>
      <c r="D15" s="184" t="s">
        <v>11</v>
      </c>
      <c r="E15" s="186"/>
      <c r="F15" s="184" t="s">
        <v>12</v>
      </c>
      <c r="G15" s="186"/>
      <c r="H15" s="164" t="s">
        <v>13</v>
      </c>
      <c r="I15" s="165"/>
      <c r="J15" s="165"/>
      <c r="K15" s="165"/>
      <c r="L15" s="165"/>
      <c r="M15" s="165"/>
      <c r="N15" s="165"/>
      <c r="O15" s="165"/>
      <c r="P15" s="165"/>
      <c r="Q15" s="166"/>
      <c r="R15" s="177"/>
      <c r="S15" s="179"/>
      <c r="T15" s="181"/>
      <c r="U15" s="181"/>
      <c r="V15" s="181"/>
      <c r="W15" s="181"/>
      <c r="X15" s="181"/>
      <c r="Y15" s="178"/>
      <c r="Z15" s="183"/>
      <c r="AA15" s="178"/>
      <c r="AB15" s="26"/>
      <c r="AC15" s="134"/>
    </row>
    <row r="16" spans="1:75" s="25" customFormat="1" ht="74.25" customHeight="1" x14ac:dyDescent="0.3">
      <c r="A16" s="167"/>
      <c r="B16" s="168"/>
      <c r="C16" s="169"/>
      <c r="D16" s="167"/>
      <c r="E16" s="169"/>
      <c r="F16" s="167"/>
      <c r="G16" s="169"/>
      <c r="H16" s="167"/>
      <c r="I16" s="168"/>
      <c r="J16" s="168"/>
      <c r="K16" s="168"/>
      <c r="L16" s="168"/>
      <c r="M16" s="168"/>
      <c r="N16" s="168"/>
      <c r="O16" s="168"/>
      <c r="P16" s="168"/>
      <c r="Q16" s="169"/>
      <c r="R16" s="178"/>
      <c r="S16" s="159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3">
        <v>4</v>
      </c>
      <c r="E17" s="153">
        <v>5</v>
      </c>
      <c r="F17" s="153">
        <v>6</v>
      </c>
      <c r="G17" s="153">
        <v>7</v>
      </c>
      <c r="H17" s="153">
        <v>8</v>
      </c>
      <c r="I17" s="108">
        <v>9</v>
      </c>
      <c r="J17" s="153">
        <v>10</v>
      </c>
      <c r="K17" s="108">
        <v>11</v>
      </c>
      <c r="L17" s="153">
        <v>12</v>
      </c>
      <c r="M17" s="108">
        <v>13</v>
      </c>
      <c r="N17" s="153">
        <v>14</v>
      </c>
      <c r="O17" s="153" t="s">
        <v>22</v>
      </c>
      <c r="P17" s="153" t="s">
        <v>23</v>
      </c>
      <c r="Q17" s="153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4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T24+T119</f>
        <v>82202.3</v>
      </c>
      <c r="U18" s="35">
        <f t="shared" si="0"/>
        <v>76541.8</v>
      </c>
      <c r="V18" s="35">
        <f>V24+V119</f>
        <v>78641.3</v>
      </c>
      <c r="W18" s="35">
        <f t="shared" si="0"/>
        <v>79692.799999999988</v>
      </c>
      <c r="X18" s="35">
        <f t="shared" si="0"/>
        <v>79759.3</v>
      </c>
      <c r="Y18" s="35">
        <f t="shared" si="0"/>
        <v>79537</v>
      </c>
      <c r="Z18" s="35">
        <f t="shared" si="0"/>
        <v>476374.5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9.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3.8</v>
      </c>
      <c r="Y20" s="39">
        <v>3.71</v>
      </c>
      <c r="Z20" s="39">
        <v>3.71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16.46</v>
      </c>
      <c r="Y21" s="39">
        <v>16.260000000000002</v>
      </c>
      <c r="Z21" s="39">
        <v>16.260000000000002</v>
      </c>
      <c r="AA21" s="28">
        <v>2020</v>
      </c>
      <c r="AB21" s="26"/>
      <c r="AC21" s="134"/>
    </row>
    <row r="22" spans="1:29" s="25" customFormat="1" ht="79.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8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35.9</v>
      </c>
      <c r="Z23" s="43">
        <v>35.9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T25+T60+T88+T104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78628</v>
      </c>
      <c r="Y24" s="35">
        <f t="shared" si="1"/>
        <v>78757.8</v>
      </c>
      <c r="Z24" s="35">
        <f>T24+U24+V24+W24+X24+Y24</f>
        <v>470580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:Y25" si="2">X29+X30+X34+X35+X45+X46+X48+X55</f>
        <v>10488</v>
      </c>
      <c r="Y25" s="47">
        <f t="shared" si="2"/>
        <v>12481.3</v>
      </c>
      <c r="Z25" s="47">
        <f>T25+U25+V25+W25+X25+Y25</f>
        <v>67692.5</v>
      </c>
      <c r="AA25" s="46">
        <v>2020</v>
      </c>
      <c r="AB25" s="26"/>
      <c r="AC25" s="134"/>
    </row>
    <row r="26" spans="1:29" s="25" customFormat="1" ht="78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150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151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33625</v>
      </c>
      <c r="Y28" s="49">
        <f t="shared" si="3"/>
        <v>33625</v>
      </c>
      <c r="Z28" s="49">
        <f>Y28+X28+W28+V28+U28+T28</f>
        <v>184477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56" t="s">
        <v>155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45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57"/>
      <c r="S30" s="28" t="s">
        <v>29</v>
      </c>
      <c r="T30" s="50"/>
      <c r="U30" s="51"/>
      <c r="V30" s="51"/>
      <c r="W30" s="51">
        <v>840</v>
      </c>
      <c r="X30" s="51">
        <v>1300</v>
      </c>
      <c r="Y30" s="51">
        <v>1320</v>
      </c>
      <c r="Z30" s="51">
        <f>T30+U30+V30+W30+X30+Y30</f>
        <v>3460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152</v>
      </c>
      <c r="T31" s="27">
        <v>150</v>
      </c>
      <c r="U31" s="28">
        <v>159</v>
      </c>
      <c r="V31" s="28">
        <v>186</v>
      </c>
      <c r="W31" s="28">
        <v>230</v>
      </c>
      <c r="X31" s="28">
        <v>200</v>
      </c>
      <c r="Y31" s="28">
        <v>194</v>
      </c>
      <c r="Z31" s="49">
        <f>Y31+X31+W31+V31+U31+T31</f>
        <v>1119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4.9000000000000004</v>
      </c>
      <c r="Y32" s="43">
        <v>5</v>
      </c>
      <c r="Z32" s="43">
        <v>5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156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10</v>
      </c>
      <c r="Z33" s="43">
        <v>10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56" t="s">
        <v>44</v>
      </c>
      <c r="S34" s="158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57"/>
      <c r="S35" s="159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152</v>
      </c>
      <c r="T36" s="48">
        <v>4154</v>
      </c>
      <c r="U36" s="49">
        <v>4600</v>
      </c>
      <c r="V36" s="49">
        <v>5100</v>
      </c>
      <c r="W36" s="49">
        <v>5400</v>
      </c>
      <c r="X36" s="49">
        <v>5200</v>
      </c>
      <c r="Y36" s="49">
        <v>5400</v>
      </c>
      <c r="Z36" s="49">
        <f t="shared" ref="Z36:Z44" si="4">Y36+X36+W36+V36+U36+T36</f>
        <v>29854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148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81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2.7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44.25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56" t="s">
        <v>50</v>
      </c>
      <c r="S45" s="158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57"/>
      <c r="S46" s="159"/>
      <c r="T46" s="131"/>
      <c r="U46" s="132"/>
      <c r="V46" s="132"/>
      <c r="W46" s="51">
        <v>800</v>
      </c>
      <c r="X46" s="51">
        <v>800</v>
      </c>
      <c r="Y46" s="51">
        <v>800</v>
      </c>
      <c r="Z46" s="132">
        <f t="shared" si="5"/>
        <v>2400</v>
      </c>
      <c r="AA46" s="154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4" t="s">
        <v>152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2942</v>
      </c>
      <c r="Z47" s="56">
        <f t="shared" si="5"/>
        <v>19095</v>
      </c>
      <c r="AA47" s="154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167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1973.3</v>
      </c>
      <c r="Z48" s="51">
        <f t="shared" si="5"/>
        <v>8061.4000000000005</v>
      </c>
      <c r="AA48" s="28">
        <v>2020</v>
      </c>
      <c r="AB48" s="144"/>
      <c r="AC48" s="139"/>
      <c r="AD48" s="147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147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>
        <v>1</v>
      </c>
      <c r="Z49" s="65">
        <f t="shared" si="5"/>
        <v>14</v>
      </c>
      <c r="AA49" s="28">
        <v>2020</v>
      </c>
      <c r="AB49" s="36"/>
      <c r="AC49" s="138"/>
    </row>
    <row r="50" spans="1:32" s="37" customFormat="1" ht="60.7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4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60.75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168</v>
      </c>
      <c r="S51" s="154" t="s">
        <v>32</v>
      </c>
      <c r="T51" s="149"/>
      <c r="U51" s="49"/>
      <c r="V51" s="49"/>
      <c r="W51" s="49">
        <v>100</v>
      </c>
      <c r="X51" s="49"/>
      <c r="Y51" s="49"/>
      <c r="Z51" s="65">
        <v>100</v>
      </c>
      <c r="AA51" s="28">
        <v>2018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5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43.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9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4888</v>
      </c>
      <c r="Y55" s="68">
        <v>4888</v>
      </c>
      <c r="Z55" s="51">
        <f>Y55+X55+W55+V55+U55+T55</f>
        <v>23241.4</v>
      </c>
      <c r="AA55" s="28">
        <v>2020</v>
      </c>
      <c r="AB55" s="148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5535</v>
      </c>
      <c r="Y56" s="49">
        <v>5535</v>
      </c>
      <c r="Z56" s="56">
        <f>T56+U56+V56+W56+X56+Y56</f>
        <v>25702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1511</v>
      </c>
      <c r="Y57" s="49">
        <v>1511</v>
      </c>
      <c r="Z57" s="49">
        <f>T57+U57+V57+W57+X57+Y57</f>
        <v>7156</v>
      </c>
      <c r="AA57" s="28">
        <v>2020</v>
      </c>
      <c r="AB57" s="36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23459</v>
      </c>
      <c r="Y58" s="49">
        <v>23459</v>
      </c>
      <c r="Z58" s="49">
        <f>T58+U58+V58+W58+X58+Y58</f>
        <v>112130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3120</v>
      </c>
      <c r="Y59" s="49">
        <v>3120</v>
      </c>
      <c r="Z59" s="56">
        <f>T59+U59+V59+W59+X59+Y59</f>
        <v>14729</v>
      </c>
      <c r="AA59" s="28">
        <v>2020</v>
      </c>
      <c r="AB59" s="36"/>
      <c r="AC59" s="138"/>
    </row>
    <row r="60" spans="1:32" s="37" customFormat="1" ht="80.25" customHeight="1" x14ac:dyDescent="0.3">
      <c r="A60" s="113" t="s">
        <v>25</v>
      </c>
      <c r="B60" s="113" t="s">
        <v>25</v>
      </c>
      <c r="C60" s="113" t="s">
        <v>25</v>
      </c>
      <c r="D60" s="114" t="s">
        <v>26</v>
      </c>
      <c r="E60" s="114" t="s">
        <v>25</v>
      </c>
      <c r="F60" s="114" t="s">
        <v>25</v>
      </c>
      <c r="G60" s="114" t="s">
        <v>25</v>
      </c>
      <c r="H60" s="114" t="s">
        <v>25</v>
      </c>
      <c r="I60" s="113" t="s">
        <v>27</v>
      </c>
      <c r="J60" s="113" t="s">
        <v>26</v>
      </c>
      <c r="K60" s="113" t="s">
        <v>25</v>
      </c>
      <c r="L60" s="113" t="s">
        <v>61</v>
      </c>
      <c r="M60" s="113" t="s">
        <v>25</v>
      </c>
      <c r="N60" s="113" t="s">
        <v>25</v>
      </c>
      <c r="O60" s="113" t="s">
        <v>25</v>
      </c>
      <c r="P60" s="113" t="s">
        <v>25</v>
      </c>
      <c r="Q60" s="113" t="s">
        <v>25</v>
      </c>
      <c r="R60" s="45" t="s">
        <v>62</v>
      </c>
      <c r="S60" s="46" t="s">
        <v>29</v>
      </c>
      <c r="T60" s="69">
        <f t="shared" ref="T60:V60" si="6">T62+T65+T68+T71+T74++T82+T84</f>
        <v>55764.800000000003</v>
      </c>
      <c r="U60" s="69">
        <f>U62+U65+U68+U71+U74+U82</f>
        <v>56792.3</v>
      </c>
      <c r="V60" s="69">
        <f t="shared" si="6"/>
        <v>57700</v>
      </c>
      <c r="W60" s="69">
        <f>W62+W63+W65+W66+W68+W69+W71+W72+W74+W75+W82</f>
        <v>59669</v>
      </c>
      <c r="X60" s="69">
        <f t="shared" ref="X60:Y60" si="7">X62+X63+X65+X66+X68+X69+X71+X72+X74+X75+X82</f>
        <v>61337</v>
      </c>
      <c r="Y60" s="69">
        <f t="shared" si="7"/>
        <v>61523</v>
      </c>
      <c r="Z60" s="47">
        <f>Y60+X60+W60+V60+U60+T60</f>
        <v>352786.1</v>
      </c>
      <c r="AA60" s="46">
        <v>2020</v>
      </c>
      <c r="AB60" s="36"/>
      <c r="AC60" s="138"/>
    </row>
    <row r="61" spans="1:32" s="37" customFormat="1" ht="44.2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41" t="s">
        <v>63</v>
      </c>
      <c r="S61" s="28" t="s">
        <v>152</v>
      </c>
      <c r="T61" s="70">
        <f>T64+T67+T70+T73+T78+T83+T87+T81</f>
        <v>1134</v>
      </c>
      <c r="U61" s="71">
        <f>U64+U67+U70+U73+U78+U81+U83+U87</f>
        <v>1118</v>
      </c>
      <c r="V61" s="71">
        <f>V64+V67+V70+V73+V78+V81+V83+V87</f>
        <v>1125</v>
      </c>
      <c r="W61" s="71">
        <f>W64+W67+W70+W73+W78+W81+W83+W87</f>
        <v>1172</v>
      </c>
      <c r="X61" s="71">
        <f>X64+X67+X70+X73+X78+X81+X83+X87</f>
        <v>1181</v>
      </c>
      <c r="Y61" s="71">
        <f>Y64+Y67+Y70+Y73+Y78+Y81+Y83+Y87</f>
        <v>1214</v>
      </c>
      <c r="Z61" s="71">
        <f t="shared" ref="Z61:Z78" si="8">T61+U61+V61+W61+X61+Y61</f>
        <v>6944</v>
      </c>
      <c r="AA61" s="28">
        <v>2020</v>
      </c>
      <c r="AB61" s="36"/>
      <c r="AC61" s="138"/>
    </row>
    <row r="62" spans="1:32" s="37" customFormat="1" ht="34.5" customHeight="1" x14ac:dyDescent="0.3">
      <c r="A62" s="111" t="s">
        <v>25</v>
      </c>
      <c r="B62" s="111" t="s">
        <v>25</v>
      </c>
      <c r="C62" s="111" t="s">
        <v>37</v>
      </c>
      <c r="D62" s="112" t="s">
        <v>26</v>
      </c>
      <c r="E62" s="112" t="s">
        <v>25</v>
      </c>
      <c r="F62" s="112" t="s">
        <v>25</v>
      </c>
      <c r="G62" s="112" t="s">
        <v>38</v>
      </c>
      <c r="H62" s="112" t="s">
        <v>25</v>
      </c>
      <c r="I62" s="111" t="s">
        <v>27</v>
      </c>
      <c r="J62" s="111" t="s">
        <v>26</v>
      </c>
      <c r="K62" s="111" t="s">
        <v>25</v>
      </c>
      <c r="L62" s="111" t="s">
        <v>61</v>
      </c>
      <c r="M62" s="111" t="s">
        <v>26</v>
      </c>
      <c r="N62" s="111" t="s">
        <v>25</v>
      </c>
      <c r="O62" s="111" t="s">
        <v>25</v>
      </c>
      <c r="P62" s="111" t="s">
        <v>25</v>
      </c>
      <c r="Q62" s="111" t="s">
        <v>25</v>
      </c>
      <c r="R62" s="156" t="s">
        <v>157</v>
      </c>
      <c r="S62" s="158" t="s">
        <v>29</v>
      </c>
      <c r="T62" s="72">
        <v>504</v>
      </c>
      <c r="U62" s="73">
        <v>469.5</v>
      </c>
      <c r="V62" s="73">
        <v>444</v>
      </c>
      <c r="W62" s="73">
        <v>144</v>
      </c>
      <c r="X62" s="73"/>
      <c r="Y62" s="73"/>
      <c r="Z62" s="51">
        <f t="shared" si="8"/>
        <v>1561.5</v>
      </c>
      <c r="AA62" s="28">
        <v>2018</v>
      </c>
      <c r="AB62" s="78"/>
      <c r="AC62" s="136"/>
    </row>
    <row r="63" spans="1:32" s="37" customFormat="1" ht="34.5" customHeight="1" x14ac:dyDescent="0.3">
      <c r="A63" s="111" t="s">
        <v>25</v>
      </c>
      <c r="B63" s="111" t="s">
        <v>25</v>
      </c>
      <c r="C63" s="111" t="s">
        <v>61</v>
      </c>
      <c r="D63" s="112" t="s">
        <v>26</v>
      </c>
      <c r="E63" s="112" t="s">
        <v>25</v>
      </c>
      <c r="F63" s="112" t="s">
        <v>25</v>
      </c>
      <c r="G63" s="112" t="s">
        <v>38</v>
      </c>
      <c r="H63" s="112" t="s">
        <v>25</v>
      </c>
      <c r="I63" s="111" t="s">
        <v>27</v>
      </c>
      <c r="J63" s="111" t="s">
        <v>26</v>
      </c>
      <c r="K63" s="111" t="s">
        <v>25</v>
      </c>
      <c r="L63" s="111" t="s">
        <v>61</v>
      </c>
      <c r="M63" s="111" t="s">
        <v>26</v>
      </c>
      <c r="N63" s="111" t="s">
        <v>25</v>
      </c>
      <c r="O63" s="111" t="s">
        <v>25</v>
      </c>
      <c r="P63" s="111" t="s">
        <v>25</v>
      </c>
      <c r="Q63" s="111" t="s">
        <v>25</v>
      </c>
      <c r="R63" s="157"/>
      <c r="S63" s="159"/>
      <c r="T63" s="72"/>
      <c r="U63" s="73"/>
      <c r="V63" s="73"/>
      <c r="W63" s="73">
        <v>297</v>
      </c>
      <c r="X63" s="73">
        <v>504</v>
      </c>
      <c r="Y63" s="73">
        <v>540</v>
      </c>
      <c r="Z63" s="51">
        <f t="shared" si="8"/>
        <v>1341</v>
      </c>
      <c r="AA63" s="28">
        <v>2020</v>
      </c>
      <c r="AB63" s="78"/>
      <c r="AC63" s="138"/>
    </row>
    <row r="64" spans="1:32" s="37" customFormat="1" ht="70.5" customHeight="1" x14ac:dyDescent="0.3">
      <c r="A64" s="111"/>
      <c r="B64" s="111"/>
      <c r="C64" s="111"/>
      <c r="D64" s="112"/>
      <c r="E64" s="112"/>
      <c r="F64" s="112"/>
      <c r="G64" s="112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38" t="s">
        <v>64</v>
      </c>
      <c r="S64" s="28" t="s">
        <v>152</v>
      </c>
      <c r="T64" s="74">
        <v>28</v>
      </c>
      <c r="U64" s="75">
        <v>27</v>
      </c>
      <c r="V64" s="75">
        <v>25</v>
      </c>
      <c r="W64" s="75">
        <v>25</v>
      </c>
      <c r="X64" s="75">
        <v>28</v>
      </c>
      <c r="Y64" s="75">
        <v>30</v>
      </c>
      <c r="Z64" s="65">
        <f t="shared" si="8"/>
        <v>163</v>
      </c>
      <c r="AA64" s="28">
        <v>2020</v>
      </c>
      <c r="AB64" s="36"/>
      <c r="AC64" s="138"/>
    </row>
    <row r="65" spans="1:29" s="37" customFormat="1" ht="29.25" customHeight="1" x14ac:dyDescent="0.3">
      <c r="A65" s="111" t="s">
        <v>25</v>
      </c>
      <c r="B65" s="111" t="s">
        <v>25</v>
      </c>
      <c r="C65" s="111" t="s">
        <v>37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61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56" t="s">
        <v>65</v>
      </c>
      <c r="S65" s="158" t="s">
        <v>29</v>
      </c>
      <c r="T65" s="72">
        <v>302</v>
      </c>
      <c r="U65" s="73">
        <v>302</v>
      </c>
      <c r="V65" s="73">
        <v>302</v>
      </c>
      <c r="W65" s="73">
        <v>100.5</v>
      </c>
      <c r="X65" s="73"/>
      <c r="Y65" s="73"/>
      <c r="Z65" s="51">
        <f t="shared" si="8"/>
        <v>1006.5</v>
      </c>
      <c r="AA65" s="28">
        <v>2018</v>
      </c>
      <c r="AB65" s="78"/>
      <c r="AC65" s="136"/>
    </row>
    <row r="66" spans="1:29" s="37" customFormat="1" ht="41.25" customHeight="1" x14ac:dyDescent="0.3">
      <c r="A66" s="111" t="s">
        <v>25</v>
      </c>
      <c r="B66" s="111" t="s">
        <v>25</v>
      </c>
      <c r="C66" s="111" t="s">
        <v>61</v>
      </c>
      <c r="D66" s="112" t="s">
        <v>26</v>
      </c>
      <c r="E66" s="112" t="s">
        <v>25</v>
      </c>
      <c r="F66" s="112" t="s">
        <v>25</v>
      </c>
      <c r="G66" s="112" t="s">
        <v>38</v>
      </c>
      <c r="H66" s="112" t="s">
        <v>25</v>
      </c>
      <c r="I66" s="111" t="s">
        <v>27</v>
      </c>
      <c r="J66" s="111" t="s">
        <v>26</v>
      </c>
      <c r="K66" s="111" t="s">
        <v>25</v>
      </c>
      <c r="L66" s="111" t="s">
        <v>61</v>
      </c>
      <c r="M66" s="111" t="s">
        <v>61</v>
      </c>
      <c r="N66" s="111" t="s">
        <v>25</v>
      </c>
      <c r="O66" s="111" t="s">
        <v>25</v>
      </c>
      <c r="P66" s="111" t="s">
        <v>25</v>
      </c>
      <c r="Q66" s="111" t="s">
        <v>25</v>
      </c>
      <c r="R66" s="157"/>
      <c r="S66" s="159"/>
      <c r="T66" s="72"/>
      <c r="U66" s="73"/>
      <c r="V66" s="73"/>
      <c r="W66" s="73">
        <v>201.5</v>
      </c>
      <c r="X66" s="73">
        <v>302</v>
      </c>
      <c r="Y66" s="73">
        <v>302</v>
      </c>
      <c r="Z66" s="51">
        <f t="shared" si="8"/>
        <v>805.5</v>
      </c>
      <c r="AA66" s="28">
        <v>2020</v>
      </c>
      <c r="AB66" s="36"/>
      <c r="AC66" s="138"/>
    </row>
    <row r="67" spans="1:29" s="37" customFormat="1" ht="42" customHeight="1" x14ac:dyDescent="0.3">
      <c r="A67" s="111"/>
      <c r="B67" s="111"/>
      <c r="C67" s="111"/>
      <c r="D67" s="112"/>
      <c r="E67" s="112"/>
      <c r="F67" s="112"/>
      <c r="G67" s="112"/>
      <c r="H67" s="112"/>
      <c r="I67" s="111"/>
      <c r="J67" s="111"/>
      <c r="K67" s="111"/>
      <c r="L67" s="111"/>
      <c r="M67" s="111"/>
      <c r="N67" s="111"/>
      <c r="O67" s="111"/>
      <c r="P67" s="111"/>
      <c r="Q67" s="111"/>
      <c r="R67" s="38" t="s">
        <v>66</v>
      </c>
      <c r="S67" s="28" t="s">
        <v>152</v>
      </c>
      <c r="T67" s="74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65">
        <f t="shared" si="8"/>
        <v>6</v>
      </c>
      <c r="AA67" s="28">
        <v>2020</v>
      </c>
      <c r="AB67" s="36"/>
      <c r="AC67" s="138"/>
    </row>
    <row r="68" spans="1:29" s="37" customFormat="1" ht="63.75" customHeight="1" x14ac:dyDescent="0.3">
      <c r="A68" s="111" t="s">
        <v>25</v>
      </c>
      <c r="B68" s="111" t="s">
        <v>25</v>
      </c>
      <c r="C68" s="111" t="s">
        <v>37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27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62" t="s">
        <v>67</v>
      </c>
      <c r="S68" s="158" t="s">
        <v>29</v>
      </c>
      <c r="T68" s="76">
        <v>909</v>
      </c>
      <c r="U68" s="77">
        <v>1035.3</v>
      </c>
      <c r="V68" s="77">
        <v>1116</v>
      </c>
      <c r="W68" s="77">
        <v>371.7</v>
      </c>
      <c r="X68" s="130"/>
      <c r="Y68" s="130"/>
      <c r="Z68" s="51">
        <f t="shared" si="8"/>
        <v>3432</v>
      </c>
      <c r="AA68" s="28">
        <v>2018</v>
      </c>
      <c r="AB68" s="129"/>
      <c r="AC68" s="136"/>
    </row>
    <row r="69" spans="1:29" s="37" customFormat="1" ht="67.5" customHeight="1" x14ac:dyDescent="0.3">
      <c r="A69" s="111" t="s">
        <v>25</v>
      </c>
      <c r="B69" s="111" t="s">
        <v>25</v>
      </c>
      <c r="C69" s="111" t="s">
        <v>61</v>
      </c>
      <c r="D69" s="112" t="s">
        <v>26</v>
      </c>
      <c r="E69" s="112" t="s">
        <v>25</v>
      </c>
      <c r="F69" s="112" t="s">
        <v>25</v>
      </c>
      <c r="G69" s="112" t="s">
        <v>38</v>
      </c>
      <c r="H69" s="112" t="s">
        <v>25</v>
      </c>
      <c r="I69" s="111" t="s">
        <v>27</v>
      </c>
      <c r="J69" s="111" t="s">
        <v>26</v>
      </c>
      <c r="K69" s="111" t="s">
        <v>25</v>
      </c>
      <c r="L69" s="111" t="s">
        <v>61</v>
      </c>
      <c r="M69" s="111" t="s">
        <v>27</v>
      </c>
      <c r="N69" s="111" t="s">
        <v>25</v>
      </c>
      <c r="O69" s="111" t="s">
        <v>25</v>
      </c>
      <c r="P69" s="111" t="s">
        <v>25</v>
      </c>
      <c r="Q69" s="111" t="s">
        <v>25</v>
      </c>
      <c r="R69" s="163"/>
      <c r="S69" s="159"/>
      <c r="T69" s="76"/>
      <c r="U69" s="77"/>
      <c r="V69" s="77"/>
      <c r="W69" s="77">
        <v>744.3</v>
      </c>
      <c r="X69" s="77">
        <v>1140</v>
      </c>
      <c r="Y69" s="77">
        <v>1163.5999999999999</v>
      </c>
      <c r="Z69" s="51">
        <f t="shared" si="8"/>
        <v>3047.8999999999996</v>
      </c>
      <c r="AA69" s="28">
        <v>2020</v>
      </c>
      <c r="AB69" s="36"/>
      <c r="AC69" s="138"/>
    </row>
    <row r="70" spans="1:29" s="25" customFormat="1" ht="46.5" customHeight="1" x14ac:dyDescent="0.3">
      <c r="A70" s="111"/>
      <c r="B70" s="111"/>
      <c r="C70" s="111"/>
      <c r="D70" s="112"/>
      <c r="E70" s="112"/>
      <c r="F70" s="112"/>
      <c r="G70" s="112"/>
      <c r="H70" s="112"/>
      <c r="I70" s="111"/>
      <c r="J70" s="111"/>
      <c r="K70" s="111"/>
      <c r="L70" s="111"/>
      <c r="M70" s="111"/>
      <c r="N70" s="111"/>
      <c r="O70" s="111"/>
      <c r="P70" s="111"/>
      <c r="Q70" s="111"/>
      <c r="R70" s="38" t="s">
        <v>68</v>
      </c>
      <c r="S70" s="28" t="s">
        <v>152</v>
      </c>
      <c r="T70" s="74">
        <v>60</v>
      </c>
      <c r="U70" s="75">
        <v>47</v>
      </c>
      <c r="V70" s="75">
        <v>46</v>
      </c>
      <c r="W70" s="75">
        <v>47</v>
      </c>
      <c r="X70" s="75">
        <v>47</v>
      </c>
      <c r="Y70" s="75">
        <v>48</v>
      </c>
      <c r="Z70" s="65">
        <f t="shared" si="8"/>
        <v>295</v>
      </c>
      <c r="AA70" s="28">
        <v>2020</v>
      </c>
      <c r="AB70" s="36"/>
      <c r="AC70" s="134"/>
    </row>
    <row r="71" spans="1:29" s="25" customFormat="1" ht="68.25" customHeight="1" x14ac:dyDescent="0.3">
      <c r="A71" s="111" t="s">
        <v>25</v>
      </c>
      <c r="B71" s="111" t="s">
        <v>25</v>
      </c>
      <c r="C71" s="111" t="s">
        <v>37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38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56" t="s">
        <v>69</v>
      </c>
      <c r="S71" s="158" t="s">
        <v>29</v>
      </c>
      <c r="T71" s="76">
        <v>2910</v>
      </c>
      <c r="U71" s="77">
        <v>3222.5</v>
      </c>
      <c r="V71" s="77">
        <v>3867</v>
      </c>
      <c r="W71" s="77">
        <v>1332.8</v>
      </c>
      <c r="X71" s="119"/>
      <c r="Y71" s="119"/>
      <c r="Z71" s="51">
        <f t="shared" si="8"/>
        <v>11332.3</v>
      </c>
      <c r="AA71" s="28">
        <v>2018</v>
      </c>
      <c r="AB71" s="78"/>
      <c r="AC71" s="137"/>
    </row>
    <row r="72" spans="1:29" s="25" customFormat="1" ht="52.5" customHeight="1" x14ac:dyDescent="0.3">
      <c r="A72" s="111" t="s">
        <v>25</v>
      </c>
      <c r="B72" s="111" t="s">
        <v>25</v>
      </c>
      <c r="C72" s="111" t="s">
        <v>61</v>
      </c>
      <c r="D72" s="112" t="s">
        <v>26</v>
      </c>
      <c r="E72" s="112" t="s">
        <v>25</v>
      </c>
      <c r="F72" s="112" t="s">
        <v>25</v>
      </c>
      <c r="G72" s="112" t="s">
        <v>38</v>
      </c>
      <c r="H72" s="112" t="s">
        <v>25</v>
      </c>
      <c r="I72" s="111" t="s">
        <v>27</v>
      </c>
      <c r="J72" s="111" t="s">
        <v>26</v>
      </c>
      <c r="K72" s="111" t="s">
        <v>25</v>
      </c>
      <c r="L72" s="111" t="s">
        <v>61</v>
      </c>
      <c r="M72" s="111" t="s">
        <v>38</v>
      </c>
      <c r="N72" s="111" t="s">
        <v>25</v>
      </c>
      <c r="O72" s="111" t="s">
        <v>25</v>
      </c>
      <c r="P72" s="111" t="s">
        <v>25</v>
      </c>
      <c r="Q72" s="111" t="s">
        <v>25</v>
      </c>
      <c r="R72" s="157"/>
      <c r="S72" s="159"/>
      <c r="T72" s="76"/>
      <c r="U72" s="77"/>
      <c r="V72" s="77"/>
      <c r="W72" s="77">
        <v>2721.2</v>
      </c>
      <c r="X72" s="77">
        <v>4000</v>
      </c>
      <c r="Y72" s="77">
        <v>4181.3999999999996</v>
      </c>
      <c r="Z72" s="51">
        <f t="shared" si="8"/>
        <v>10902.599999999999</v>
      </c>
      <c r="AA72" s="28">
        <v>2020</v>
      </c>
      <c r="AB72" s="78"/>
      <c r="AC72" s="134"/>
    </row>
    <row r="73" spans="1:29" s="25" customFormat="1" ht="42" customHeight="1" x14ac:dyDescent="0.3">
      <c r="A73" s="111"/>
      <c r="B73" s="111"/>
      <c r="C73" s="111"/>
      <c r="D73" s="112"/>
      <c r="E73" s="112"/>
      <c r="F73" s="112"/>
      <c r="G73" s="112"/>
      <c r="H73" s="112"/>
      <c r="I73" s="111"/>
      <c r="J73" s="111"/>
      <c r="K73" s="111"/>
      <c r="L73" s="111"/>
      <c r="M73" s="111"/>
      <c r="N73" s="111"/>
      <c r="O73" s="111"/>
      <c r="P73" s="111"/>
      <c r="Q73" s="111"/>
      <c r="R73" s="38" t="s">
        <v>68</v>
      </c>
      <c r="S73" s="28" t="s">
        <v>152</v>
      </c>
      <c r="T73" s="74">
        <v>240</v>
      </c>
      <c r="U73" s="75">
        <v>212</v>
      </c>
      <c r="V73" s="75">
        <v>218</v>
      </c>
      <c r="W73" s="75">
        <v>227</v>
      </c>
      <c r="X73" s="75">
        <v>220</v>
      </c>
      <c r="Y73" s="75">
        <v>230</v>
      </c>
      <c r="Z73" s="65">
        <f t="shared" si="8"/>
        <v>1347</v>
      </c>
      <c r="AA73" s="28">
        <v>2020</v>
      </c>
      <c r="AB73" s="36"/>
      <c r="AC73" s="134"/>
    </row>
    <row r="74" spans="1:29" s="25" customFormat="1" ht="53.25" customHeight="1" x14ac:dyDescent="0.3">
      <c r="A74" s="111" t="s">
        <v>25</v>
      </c>
      <c r="B74" s="111" t="s">
        <v>25</v>
      </c>
      <c r="C74" s="111" t="s">
        <v>37</v>
      </c>
      <c r="D74" s="112" t="s">
        <v>26</v>
      </c>
      <c r="E74" s="112" t="s">
        <v>25</v>
      </c>
      <c r="F74" s="112" t="s">
        <v>25</v>
      </c>
      <c r="G74" s="112" t="s">
        <v>25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25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56" t="s">
        <v>70</v>
      </c>
      <c r="S74" s="158" t="s">
        <v>29</v>
      </c>
      <c r="T74" s="76">
        <f t="shared" ref="T74:V74" si="9">T76+T79</f>
        <v>50600</v>
      </c>
      <c r="U74" s="77">
        <f t="shared" si="9"/>
        <v>51563</v>
      </c>
      <c r="V74" s="77">
        <f t="shared" si="9"/>
        <v>51771</v>
      </c>
      <c r="W74" s="77">
        <f>W76+W79</f>
        <v>12698.6</v>
      </c>
      <c r="X74" s="77"/>
      <c r="Y74" s="77"/>
      <c r="Z74" s="51">
        <f t="shared" si="8"/>
        <v>166632.6</v>
      </c>
      <c r="AA74" s="28">
        <v>2018</v>
      </c>
      <c r="AB74" s="78"/>
      <c r="AC74" s="137"/>
    </row>
    <row r="75" spans="1:29" s="25" customFormat="1" ht="65.25" customHeight="1" x14ac:dyDescent="0.3">
      <c r="A75" s="111" t="s">
        <v>25</v>
      </c>
      <c r="B75" s="111" t="s">
        <v>25</v>
      </c>
      <c r="C75" s="111" t="s">
        <v>61</v>
      </c>
      <c r="D75" s="112" t="s">
        <v>26</v>
      </c>
      <c r="E75" s="112" t="s">
        <v>25</v>
      </c>
      <c r="F75" s="112" t="s">
        <v>25</v>
      </c>
      <c r="G75" s="112" t="s">
        <v>25</v>
      </c>
      <c r="H75" s="112" t="s">
        <v>25</v>
      </c>
      <c r="I75" s="111" t="s">
        <v>27</v>
      </c>
      <c r="J75" s="111" t="s">
        <v>26</v>
      </c>
      <c r="K75" s="111" t="s">
        <v>25</v>
      </c>
      <c r="L75" s="111" t="s">
        <v>61</v>
      </c>
      <c r="M75" s="111" t="s">
        <v>25</v>
      </c>
      <c r="N75" s="111" t="s">
        <v>25</v>
      </c>
      <c r="O75" s="111" t="s">
        <v>25</v>
      </c>
      <c r="P75" s="111" t="s">
        <v>25</v>
      </c>
      <c r="Q75" s="111" t="s">
        <v>25</v>
      </c>
      <c r="R75" s="157"/>
      <c r="S75" s="159"/>
      <c r="T75" s="76"/>
      <c r="U75" s="77"/>
      <c r="V75" s="77"/>
      <c r="W75" s="77">
        <f>W77+W80</f>
        <v>40907.4</v>
      </c>
      <c r="X75" s="77">
        <f t="shared" ref="X75" si="10">X77+X80</f>
        <v>55191</v>
      </c>
      <c r="Y75" s="77">
        <f>Y77+Y80</f>
        <v>55136</v>
      </c>
      <c r="Z75" s="51">
        <f t="shared" si="8"/>
        <v>151234.4</v>
      </c>
      <c r="AA75" s="28">
        <v>2020</v>
      </c>
      <c r="AB75" s="78"/>
      <c r="AC75" s="146"/>
    </row>
    <row r="76" spans="1:29" s="25" customFormat="1" ht="54.7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26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56" t="s">
        <v>71</v>
      </c>
      <c r="S76" s="158" t="s">
        <v>29</v>
      </c>
      <c r="T76" s="76">
        <v>39800</v>
      </c>
      <c r="U76" s="77">
        <v>38500</v>
      </c>
      <c r="V76" s="77">
        <v>38329</v>
      </c>
      <c r="W76" s="77">
        <v>12698.6</v>
      </c>
      <c r="X76" s="119"/>
      <c r="Y76" s="119"/>
      <c r="Z76" s="51">
        <f t="shared" si="8"/>
        <v>129327.6</v>
      </c>
      <c r="AA76" s="28">
        <v>2018</v>
      </c>
      <c r="AB76" s="78"/>
      <c r="AC76" s="137"/>
    </row>
    <row r="77" spans="1:29" s="25" customFormat="1" ht="72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26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57"/>
      <c r="S77" s="159"/>
      <c r="T77" s="76"/>
      <c r="U77" s="77"/>
      <c r="V77" s="77"/>
      <c r="W77" s="77">
        <v>26386.400000000001</v>
      </c>
      <c r="X77" s="77">
        <v>40836</v>
      </c>
      <c r="Y77" s="77">
        <v>39564</v>
      </c>
      <c r="Z77" s="51">
        <f t="shared" si="8"/>
        <v>106786.4</v>
      </c>
      <c r="AA77" s="28">
        <v>2020</v>
      </c>
      <c r="AB77" s="78"/>
      <c r="AC77" s="134"/>
    </row>
    <row r="78" spans="1:29" s="25" customFormat="1" ht="89.25" customHeight="1" x14ac:dyDescent="0.3">
      <c r="A78" s="111"/>
      <c r="B78" s="111"/>
      <c r="C78" s="111"/>
      <c r="D78" s="112"/>
      <c r="E78" s="112"/>
      <c r="F78" s="112"/>
      <c r="G78" s="112"/>
      <c r="H78" s="112"/>
      <c r="I78" s="111"/>
      <c r="J78" s="111"/>
      <c r="K78" s="111"/>
      <c r="L78" s="111"/>
      <c r="M78" s="111"/>
      <c r="N78" s="111"/>
      <c r="O78" s="111"/>
      <c r="P78" s="111"/>
      <c r="Q78" s="111"/>
      <c r="R78" s="38" t="s">
        <v>72</v>
      </c>
      <c r="S78" s="28" t="s">
        <v>152</v>
      </c>
      <c r="T78" s="74">
        <v>370</v>
      </c>
      <c r="U78" s="75">
        <v>385</v>
      </c>
      <c r="V78" s="75">
        <v>394</v>
      </c>
      <c r="W78" s="75">
        <v>410</v>
      </c>
      <c r="X78" s="75">
        <v>410</v>
      </c>
      <c r="Y78" s="75">
        <v>420</v>
      </c>
      <c r="Z78" s="65">
        <f t="shared" si="8"/>
        <v>2389</v>
      </c>
      <c r="AA78" s="28">
        <v>2020</v>
      </c>
      <c r="AB78" s="36"/>
      <c r="AC78" s="134"/>
    </row>
    <row r="79" spans="1:29" s="25" customFormat="1" ht="57" customHeight="1" x14ac:dyDescent="0.3">
      <c r="A79" s="111" t="s">
        <v>25</v>
      </c>
      <c r="B79" s="111" t="s">
        <v>25</v>
      </c>
      <c r="C79" s="111" t="s">
        <v>37</v>
      </c>
      <c r="D79" s="112" t="s">
        <v>26</v>
      </c>
      <c r="E79" s="112" t="s">
        <v>25</v>
      </c>
      <c r="F79" s="112" t="s">
        <v>25</v>
      </c>
      <c r="G79" s="112" t="s">
        <v>38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56" t="s">
        <v>71</v>
      </c>
      <c r="S79" s="158" t="s">
        <v>29</v>
      </c>
      <c r="T79" s="76">
        <v>10800</v>
      </c>
      <c r="U79" s="77">
        <v>13063</v>
      </c>
      <c r="V79" s="77">
        <v>13442</v>
      </c>
      <c r="W79" s="119"/>
      <c r="X79" s="119"/>
      <c r="Y79" s="119"/>
      <c r="Z79" s="77">
        <f>Y79+X79+W79+V79+U79+T79</f>
        <v>37305</v>
      </c>
      <c r="AA79" s="28">
        <v>2017</v>
      </c>
      <c r="AB79" s="129"/>
      <c r="AC79" s="137"/>
    </row>
    <row r="80" spans="1:29" s="25" customFormat="1" ht="70.5" customHeight="1" x14ac:dyDescent="0.3">
      <c r="A80" s="111" t="s">
        <v>25</v>
      </c>
      <c r="B80" s="111" t="s">
        <v>25</v>
      </c>
      <c r="C80" s="111" t="s">
        <v>61</v>
      </c>
      <c r="D80" s="112" t="s">
        <v>26</v>
      </c>
      <c r="E80" s="112" t="s">
        <v>25</v>
      </c>
      <c r="F80" s="112" t="s">
        <v>25</v>
      </c>
      <c r="G80" s="112" t="s">
        <v>38</v>
      </c>
      <c r="H80" s="112" t="s">
        <v>25</v>
      </c>
      <c r="I80" s="111" t="s">
        <v>27</v>
      </c>
      <c r="J80" s="111" t="s">
        <v>26</v>
      </c>
      <c r="K80" s="111" t="s">
        <v>25</v>
      </c>
      <c r="L80" s="111" t="s">
        <v>61</v>
      </c>
      <c r="M80" s="111" t="s">
        <v>25</v>
      </c>
      <c r="N80" s="111" t="s">
        <v>25</v>
      </c>
      <c r="O80" s="111" t="s">
        <v>25</v>
      </c>
      <c r="P80" s="111" t="s">
        <v>25</v>
      </c>
      <c r="Q80" s="111" t="s">
        <v>25</v>
      </c>
      <c r="R80" s="157"/>
      <c r="S80" s="159"/>
      <c r="T80" s="76"/>
      <c r="U80" s="77"/>
      <c r="V80" s="77"/>
      <c r="W80" s="77">
        <v>14521</v>
      </c>
      <c r="X80" s="77">
        <v>14355</v>
      </c>
      <c r="Y80" s="77">
        <v>15572</v>
      </c>
      <c r="Z80" s="77">
        <f>Y80+X80+W80+V80+U80+T80</f>
        <v>44448</v>
      </c>
      <c r="AA80" s="28">
        <v>2020</v>
      </c>
      <c r="AB80" s="36"/>
      <c r="AC80" s="134"/>
    </row>
    <row r="81" spans="1:29" s="25" customFormat="1" ht="65.25" customHeight="1" x14ac:dyDescent="0.3">
      <c r="A81" s="111"/>
      <c r="B81" s="111"/>
      <c r="C81" s="111"/>
      <c r="D81" s="112"/>
      <c r="E81" s="112"/>
      <c r="F81" s="112"/>
      <c r="G81" s="112"/>
      <c r="H81" s="112"/>
      <c r="I81" s="111"/>
      <c r="J81" s="111"/>
      <c r="K81" s="111"/>
      <c r="L81" s="111"/>
      <c r="M81" s="111"/>
      <c r="N81" s="111"/>
      <c r="O81" s="111"/>
      <c r="P81" s="111"/>
      <c r="Q81" s="111"/>
      <c r="R81" s="38" t="s">
        <v>73</v>
      </c>
      <c r="S81" s="28" t="s">
        <v>152</v>
      </c>
      <c r="T81" s="74">
        <v>370</v>
      </c>
      <c r="U81" s="75">
        <v>385</v>
      </c>
      <c r="V81" s="75">
        <v>394</v>
      </c>
      <c r="W81" s="75">
        <v>410</v>
      </c>
      <c r="X81" s="75">
        <v>410</v>
      </c>
      <c r="Y81" s="75">
        <v>420</v>
      </c>
      <c r="Z81" s="65">
        <f>T81+U81+V81+W81+X81+Y81</f>
        <v>2389</v>
      </c>
      <c r="AA81" s="28">
        <v>2020</v>
      </c>
      <c r="AB81" s="36"/>
      <c r="AC81" s="134"/>
    </row>
    <row r="82" spans="1:29" s="25" customFormat="1" ht="86.25" customHeight="1" x14ac:dyDescent="0.3">
      <c r="A82" s="111" t="s">
        <v>25</v>
      </c>
      <c r="B82" s="111" t="s">
        <v>26</v>
      </c>
      <c r="C82" s="111" t="s">
        <v>25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38" t="s">
        <v>158</v>
      </c>
      <c r="S82" s="28" t="s">
        <v>29</v>
      </c>
      <c r="T82" s="72">
        <v>200</v>
      </c>
      <c r="U82" s="73">
        <v>200</v>
      </c>
      <c r="V82" s="73">
        <v>200</v>
      </c>
      <c r="W82" s="73">
        <v>150</v>
      </c>
      <c r="X82" s="73">
        <v>200</v>
      </c>
      <c r="Y82" s="73">
        <v>200</v>
      </c>
      <c r="Z82" s="51">
        <f t="shared" ref="Z82:Z88" si="11">Y82+X82+W82+V82+U82+T82</f>
        <v>1150</v>
      </c>
      <c r="AA82" s="28">
        <v>2020</v>
      </c>
      <c r="AB82" s="26"/>
      <c r="AC82" s="134"/>
    </row>
    <row r="83" spans="1:29" s="25" customFormat="1" ht="85.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74</v>
      </c>
      <c r="S83" s="28" t="s">
        <v>152</v>
      </c>
      <c r="T83" s="74">
        <v>60</v>
      </c>
      <c r="U83" s="75">
        <v>61</v>
      </c>
      <c r="V83" s="75">
        <v>47</v>
      </c>
      <c r="W83" s="75">
        <v>52</v>
      </c>
      <c r="X83" s="75">
        <v>65</v>
      </c>
      <c r="Y83" s="75">
        <v>65</v>
      </c>
      <c r="Z83" s="65">
        <f t="shared" si="11"/>
        <v>350</v>
      </c>
      <c r="AA83" s="28">
        <v>2020</v>
      </c>
      <c r="AB83" s="26"/>
      <c r="AC83" s="134"/>
    </row>
    <row r="84" spans="1:29" s="25" customFormat="1" ht="246" customHeight="1" x14ac:dyDescent="0.3">
      <c r="A84" s="111" t="s">
        <v>25</v>
      </c>
      <c r="B84" s="111" t="s">
        <v>27</v>
      </c>
      <c r="C84" s="111" t="s">
        <v>38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>
        <v>0</v>
      </c>
      <c r="I84" s="112" t="s">
        <v>27</v>
      </c>
      <c r="J84" s="111" t="s">
        <v>26</v>
      </c>
      <c r="K84" s="111" t="s">
        <v>25</v>
      </c>
      <c r="L84" s="111" t="s">
        <v>25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169</v>
      </c>
      <c r="S84" s="28" t="s">
        <v>29</v>
      </c>
      <c r="T84" s="72">
        <v>339.8</v>
      </c>
      <c r="U84" s="75"/>
      <c r="V84" s="75"/>
      <c r="W84" s="75"/>
      <c r="X84" s="75"/>
      <c r="Y84" s="75"/>
      <c r="Z84" s="51">
        <f t="shared" si="11"/>
        <v>339.8</v>
      </c>
      <c r="AA84" s="28">
        <v>2015</v>
      </c>
      <c r="AB84" s="26"/>
      <c r="AC84" s="134"/>
    </row>
    <row r="85" spans="1:29" s="25" customFormat="1" ht="234.75" customHeight="1" x14ac:dyDescent="0.3">
      <c r="A85" s="111" t="s">
        <v>25</v>
      </c>
      <c r="B85" s="111" t="s">
        <v>27</v>
      </c>
      <c r="C85" s="111" t="s">
        <v>38</v>
      </c>
      <c r="D85" s="112" t="s">
        <v>26</v>
      </c>
      <c r="E85" s="112" t="s">
        <v>25</v>
      </c>
      <c r="F85" s="112" t="s">
        <v>25</v>
      </c>
      <c r="G85" s="112" t="s">
        <v>38</v>
      </c>
      <c r="H85" s="112">
        <v>0</v>
      </c>
      <c r="I85" s="112" t="s">
        <v>27</v>
      </c>
      <c r="J85" s="111" t="s">
        <v>26</v>
      </c>
      <c r="K85" s="111" t="s">
        <v>25</v>
      </c>
      <c r="L85" s="111" t="s">
        <v>61</v>
      </c>
      <c r="M85" s="111" t="s">
        <v>25</v>
      </c>
      <c r="N85" s="111" t="s">
        <v>25</v>
      </c>
      <c r="O85" s="111" t="s">
        <v>25</v>
      </c>
      <c r="P85" s="111" t="s">
        <v>25</v>
      </c>
      <c r="Q85" s="111" t="s">
        <v>25</v>
      </c>
      <c r="R85" s="38" t="s">
        <v>170</v>
      </c>
      <c r="S85" s="28" t="s">
        <v>29</v>
      </c>
      <c r="T85" s="72">
        <v>306</v>
      </c>
      <c r="U85" s="75"/>
      <c r="V85" s="75"/>
      <c r="W85" s="75"/>
      <c r="X85" s="75"/>
      <c r="Y85" s="75"/>
      <c r="Z85" s="51">
        <v>306</v>
      </c>
      <c r="AA85" s="28">
        <v>2015</v>
      </c>
      <c r="AB85" s="26"/>
      <c r="AC85" s="134"/>
    </row>
    <row r="86" spans="1:29" s="25" customFormat="1" ht="234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75</v>
      </c>
      <c r="L86" s="111" t="s">
        <v>76</v>
      </c>
      <c r="M86" s="111" t="s">
        <v>38</v>
      </c>
      <c r="N86" s="111" t="s">
        <v>61</v>
      </c>
      <c r="O86" s="111" t="s">
        <v>25</v>
      </c>
      <c r="P86" s="111" t="s">
        <v>25</v>
      </c>
      <c r="Q86" s="111" t="s">
        <v>25</v>
      </c>
      <c r="R86" s="38" t="s">
        <v>170</v>
      </c>
      <c r="S86" s="28" t="s">
        <v>29</v>
      </c>
      <c r="T86" s="72">
        <v>33.799999999999997</v>
      </c>
      <c r="U86" s="75"/>
      <c r="V86" s="75"/>
      <c r="W86" s="75"/>
      <c r="X86" s="75"/>
      <c r="Y86" s="75"/>
      <c r="Z86" s="51">
        <v>33.799999999999997</v>
      </c>
      <c r="AA86" s="28">
        <v>2015</v>
      </c>
      <c r="AB86" s="26"/>
      <c r="AC86" s="134"/>
    </row>
    <row r="87" spans="1:29" s="25" customFormat="1" ht="42.75" customHeight="1" x14ac:dyDescent="0.3">
      <c r="A87" s="111"/>
      <c r="B87" s="111"/>
      <c r="C87" s="111"/>
      <c r="D87" s="112"/>
      <c r="E87" s="112"/>
      <c r="F87" s="112"/>
      <c r="G87" s="112"/>
      <c r="H87" s="112"/>
      <c r="I87" s="111"/>
      <c r="J87" s="111"/>
      <c r="K87" s="111"/>
      <c r="L87" s="111"/>
      <c r="M87" s="111"/>
      <c r="N87" s="111"/>
      <c r="O87" s="111"/>
      <c r="P87" s="111"/>
      <c r="Q87" s="111"/>
      <c r="R87" s="38" t="s">
        <v>77</v>
      </c>
      <c r="S87" s="28" t="s">
        <v>153</v>
      </c>
      <c r="T87" s="74">
        <v>5</v>
      </c>
      <c r="U87" s="75"/>
      <c r="V87" s="75"/>
      <c r="W87" s="75"/>
      <c r="X87" s="75"/>
      <c r="Y87" s="75"/>
      <c r="Z87" s="65">
        <f t="shared" si="11"/>
        <v>5</v>
      </c>
      <c r="AA87" s="28">
        <v>2015</v>
      </c>
      <c r="AB87" s="26"/>
      <c r="AC87" s="134"/>
    </row>
    <row r="88" spans="1:29" s="25" customFormat="1" ht="39.75" customHeight="1" x14ac:dyDescent="0.3">
      <c r="A88" s="113" t="s">
        <v>25</v>
      </c>
      <c r="B88" s="113" t="s">
        <v>25</v>
      </c>
      <c r="C88" s="113" t="s">
        <v>25</v>
      </c>
      <c r="D88" s="114" t="s">
        <v>26</v>
      </c>
      <c r="E88" s="114" t="s">
        <v>25</v>
      </c>
      <c r="F88" s="114" t="s">
        <v>25</v>
      </c>
      <c r="G88" s="114" t="s">
        <v>38</v>
      </c>
      <c r="H88" s="114" t="s">
        <v>25</v>
      </c>
      <c r="I88" s="113" t="s">
        <v>27</v>
      </c>
      <c r="J88" s="113" t="s">
        <v>26</v>
      </c>
      <c r="K88" s="113" t="s">
        <v>25</v>
      </c>
      <c r="L88" s="113" t="s">
        <v>38</v>
      </c>
      <c r="M88" s="113" t="s">
        <v>25</v>
      </c>
      <c r="N88" s="113" t="s">
        <v>25</v>
      </c>
      <c r="O88" s="113" t="s">
        <v>25</v>
      </c>
      <c r="P88" s="113" t="s">
        <v>25</v>
      </c>
      <c r="Q88" s="113" t="s">
        <v>25</v>
      </c>
      <c r="R88" s="45" t="s">
        <v>78</v>
      </c>
      <c r="S88" s="46" t="s">
        <v>29</v>
      </c>
      <c r="T88" s="69">
        <f t="shared" ref="T88:V88" si="12">T90+T93+T97+T100</f>
        <v>11496</v>
      </c>
      <c r="U88" s="69">
        <f t="shared" si="12"/>
        <v>5797</v>
      </c>
      <c r="V88" s="69">
        <f t="shared" si="12"/>
        <v>6172</v>
      </c>
      <c r="W88" s="69">
        <f>W90+W91+W93+W94+W97+W98</f>
        <v>4537</v>
      </c>
      <c r="X88" s="69">
        <f>X91+X94+X98+X102</f>
        <v>4106</v>
      </c>
      <c r="Y88" s="69">
        <f>Y91+Y94+Y98+Y100+Y102</f>
        <v>4103.5</v>
      </c>
      <c r="Z88" s="47">
        <f t="shared" si="11"/>
        <v>36211.5</v>
      </c>
      <c r="AA88" s="46">
        <v>2020</v>
      </c>
      <c r="AB88" s="26"/>
      <c r="AC88" s="134"/>
    </row>
    <row r="89" spans="1:29" s="25" customFormat="1" ht="112.5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41" t="s">
        <v>149</v>
      </c>
      <c r="S89" s="28" t="s">
        <v>32</v>
      </c>
      <c r="T89" s="74">
        <v>65</v>
      </c>
      <c r="U89" s="75">
        <v>67</v>
      </c>
      <c r="V89" s="75">
        <v>72</v>
      </c>
      <c r="W89" s="75">
        <v>90</v>
      </c>
      <c r="X89" s="75">
        <v>90</v>
      </c>
      <c r="Y89" s="75">
        <v>90</v>
      </c>
      <c r="Z89" s="65">
        <v>90</v>
      </c>
      <c r="AA89" s="28">
        <v>2020</v>
      </c>
      <c r="AB89" s="26"/>
      <c r="AC89" s="134"/>
    </row>
    <row r="90" spans="1:29" s="25" customFormat="1" ht="55.5" customHeight="1" x14ac:dyDescent="0.3">
      <c r="A90" s="111" t="s">
        <v>25</v>
      </c>
      <c r="B90" s="111" t="s">
        <v>25</v>
      </c>
      <c r="C90" s="111" t="s">
        <v>37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38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156" t="s">
        <v>171</v>
      </c>
      <c r="S90" s="158" t="s">
        <v>29</v>
      </c>
      <c r="T90" s="76">
        <v>11400</v>
      </c>
      <c r="U90" s="77">
        <v>5690</v>
      </c>
      <c r="V90" s="77">
        <v>6069</v>
      </c>
      <c r="W90" s="119"/>
      <c r="X90" s="119"/>
      <c r="Y90" s="119"/>
      <c r="Z90" s="51">
        <f>T90+U90+V90+W90+X90+Y90</f>
        <v>23159</v>
      </c>
      <c r="AA90" s="28">
        <v>2017</v>
      </c>
      <c r="AB90" s="78"/>
      <c r="AC90" s="137"/>
    </row>
    <row r="91" spans="1:29" s="25" customFormat="1" ht="45.75" customHeight="1" x14ac:dyDescent="0.3">
      <c r="A91" s="111" t="s">
        <v>25</v>
      </c>
      <c r="B91" s="111" t="s">
        <v>25</v>
      </c>
      <c r="C91" s="111" t="s">
        <v>61</v>
      </c>
      <c r="D91" s="112" t="s">
        <v>26</v>
      </c>
      <c r="E91" s="112" t="s">
        <v>25</v>
      </c>
      <c r="F91" s="112" t="s">
        <v>25</v>
      </c>
      <c r="G91" s="112" t="s">
        <v>38</v>
      </c>
      <c r="H91" s="112" t="s">
        <v>25</v>
      </c>
      <c r="I91" s="111" t="s">
        <v>27</v>
      </c>
      <c r="J91" s="111" t="s">
        <v>26</v>
      </c>
      <c r="K91" s="111" t="s">
        <v>25</v>
      </c>
      <c r="L91" s="111" t="s">
        <v>38</v>
      </c>
      <c r="M91" s="111" t="s">
        <v>25</v>
      </c>
      <c r="N91" s="111" t="s">
        <v>25</v>
      </c>
      <c r="O91" s="111" t="s">
        <v>25</v>
      </c>
      <c r="P91" s="111" t="s">
        <v>25</v>
      </c>
      <c r="Q91" s="111" t="s">
        <v>25</v>
      </c>
      <c r="R91" s="157"/>
      <c r="S91" s="159"/>
      <c r="T91" s="76"/>
      <c r="U91" s="77"/>
      <c r="V91" s="150"/>
      <c r="W91" s="77">
        <v>4430</v>
      </c>
      <c r="X91" s="77">
        <v>1690</v>
      </c>
      <c r="Y91" s="77">
        <v>1690</v>
      </c>
      <c r="Z91" s="51">
        <f>T91+U91+V91+W91+X91+Y91</f>
        <v>7810</v>
      </c>
      <c r="AA91" s="28">
        <v>2020</v>
      </c>
      <c r="AB91" s="78"/>
      <c r="AC91" s="134"/>
    </row>
    <row r="92" spans="1:29" s="25" customFormat="1" ht="80.25" customHeight="1" x14ac:dyDescent="0.3">
      <c r="A92" s="111"/>
      <c r="B92" s="111"/>
      <c r="C92" s="111"/>
      <c r="D92" s="112"/>
      <c r="E92" s="112"/>
      <c r="F92" s="112"/>
      <c r="G92" s="112"/>
      <c r="H92" s="112"/>
      <c r="I92" s="111"/>
      <c r="J92" s="111"/>
      <c r="K92" s="111"/>
      <c r="L92" s="111"/>
      <c r="M92" s="111"/>
      <c r="N92" s="111"/>
      <c r="O92" s="111"/>
      <c r="P92" s="111"/>
      <c r="Q92" s="111"/>
      <c r="R92" s="38" t="s">
        <v>172</v>
      </c>
      <c r="S92" s="28" t="s">
        <v>41</v>
      </c>
      <c r="T92" s="74">
        <v>78</v>
      </c>
      <c r="U92" s="75">
        <v>35</v>
      </c>
      <c r="V92" s="151">
        <v>42</v>
      </c>
      <c r="W92" s="75">
        <v>28</v>
      </c>
      <c r="X92" s="75">
        <v>13</v>
      </c>
      <c r="Y92" s="75">
        <v>13</v>
      </c>
      <c r="Z92" s="65">
        <f t="shared" ref="Z92:Z104" si="13">Y92+X92+W92+V92+U92+T92</f>
        <v>209</v>
      </c>
      <c r="AA92" s="28">
        <v>2020</v>
      </c>
      <c r="AB92" s="26"/>
      <c r="AC92" s="134"/>
    </row>
    <row r="93" spans="1:29" s="25" customFormat="1" ht="21" customHeight="1" x14ac:dyDescent="0.3">
      <c r="A93" s="111" t="s">
        <v>25</v>
      </c>
      <c r="B93" s="111" t="s">
        <v>25</v>
      </c>
      <c r="C93" s="111" t="s">
        <v>37</v>
      </c>
      <c r="D93" s="112" t="s">
        <v>26</v>
      </c>
      <c r="E93" s="112" t="s">
        <v>25</v>
      </c>
      <c r="F93" s="112" t="s">
        <v>25</v>
      </c>
      <c r="G93" s="112" t="s">
        <v>38</v>
      </c>
      <c r="H93" s="112" t="s">
        <v>25</v>
      </c>
      <c r="I93" s="111" t="s">
        <v>27</v>
      </c>
      <c r="J93" s="111" t="s">
        <v>26</v>
      </c>
      <c r="K93" s="111" t="s">
        <v>25</v>
      </c>
      <c r="L93" s="111" t="s">
        <v>38</v>
      </c>
      <c r="M93" s="111" t="s">
        <v>25</v>
      </c>
      <c r="N93" s="111" t="s">
        <v>25</v>
      </c>
      <c r="O93" s="111" t="s">
        <v>25</v>
      </c>
      <c r="P93" s="111" t="s">
        <v>25</v>
      </c>
      <c r="Q93" s="111" t="s">
        <v>25</v>
      </c>
      <c r="R93" s="160" t="s">
        <v>79</v>
      </c>
      <c r="S93" s="158" t="s">
        <v>29</v>
      </c>
      <c r="T93" s="72">
        <v>90</v>
      </c>
      <c r="U93" s="73">
        <v>100</v>
      </c>
      <c r="V93" s="73">
        <v>100</v>
      </c>
      <c r="W93" s="73">
        <v>25</v>
      </c>
      <c r="X93" s="73"/>
      <c r="Y93" s="73"/>
      <c r="Z93" s="51">
        <f>T93+U93+V93+W93+X93+Y93</f>
        <v>315</v>
      </c>
      <c r="AA93" s="28">
        <v>2018</v>
      </c>
      <c r="AB93" s="143"/>
      <c r="AC93" s="137"/>
    </row>
    <row r="94" spans="1:29" s="25" customFormat="1" ht="18.75" customHeight="1" x14ac:dyDescent="0.3">
      <c r="A94" s="111" t="s">
        <v>25</v>
      </c>
      <c r="B94" s="111" t="s">
        <v>25</v>
      </c>
      <c r="C94" s="111" t="s">
        <v>61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61"/>
      <c r="S94" s="159"/>
      <c r="T94" s="72"/>
      <c r="U94" s="73"/>
      <c r="V94" s="73"/>
      <c r="W94" s="73">
        <v>75</v>
      </c>
      <c r="X94" s="73">
        <v>100</v>
      </c>
      <c r="Y94" s="73">
        <v>100</v>
      </c>
      <c r="Z94" s="51">
        <f>T94+U94+V94+W94+X94+Y94</f>
        <v>275</v>
      </c>
      <c r="AA94" s="28">
        <v>2020</v>
      </c>
      <c r="AB94" s="26"/>
      <c r="AC94" s="134"/>
    </row>
    <row r="95" spans="1:29" s="25" customFormat="1" ht="61.5" customHeight="1" x14ac:dyDescent="0.3">
      <c r="A95" s="111"/>
      <c r="B95" s="111"/>
      <c r="C95" s="111"/>
      <c r="D95" s="112"/>
      <c r="E95" s="112"/>
      <c r="F95" s="112"/>
      <c r="G95" s="112"/>
      <c r="H95" s="112"/>
      <c r="I95" s="111"/>
      <c r="J95" s="111"/>
      <c r="K95" s="111"/>
      <c r="L95" s="111"/>
      <c r="M95" s="111"/>
      <c r="N95" s="111"/>
      <c r="O95" s="111"/>
      <c r="P95" s="111"/>
      <c r="Q95" s="111"/>
      <c r="R95" s="38" t="s">
        <v>80</v>
      </c>
      <c r="S95" s="28" t="s">
        <v>153</v>
      </c>
      <c r="T95" s="70">
        <v>9000</v>
      </c>
      <c r="U95" s="71">
        <v>9000</v>
      </c>
      <c r="V95" s="71">
        <v>8000</v>
      </c>
      <c r="W95" s="71">
        <v>8000</v>
      </c>
      <c r="X95" s="71">
        <v>8000</v>
      </c>
      <c r="Y95" s="71">
        <v>8000</v>
      </c>
      <c r="Z95" s="49">
        <f t="shared" si="13"/>
        <v>50000</v>
      </c>
      <c r="AA95" s="28">
        <v>2020</v>
      </c>
      <c r="AB95" s="26"/>
      <c r="AC95" s="134"/>
    </row>
    <row r="96" spans="1:29" s="25" customFormat="1" ht="79.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81</v>
      </c>
      <c r="S96" s="28" t="s">
        <v>153</v>
      </c>
      <c r="T96" s="70"/>
      <c r="U96" s="71"/>
      <c r="V96" s="71">
        <v>220</v>
      </c>
      <c r="W96" s="71">
        <v>220</v>
      </c>
      <c r="X96" s="71">
        <v>220</v>
      </c>
      <c r="Y96" s="71">
        <v>220</v>
      </c>
      <c r="Z96" s="48">
        <f t="shared" si="13"/>
        <v>880</v>
      </c>
      <c r="AA96" s="27">
        <v>2020</v>
      </c>
      <c r="AB96" s="26"/>
      <c r="AC96" s="134"/>
    </row>
    <row r="97" spans="1:29" s="25" customFormat="1" ht="27.7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56" t="s">
        <v>82</v>
      </c>
      <c r="S97" s="158" t="s">
        <v>29</v>
      </c>
      <c r="T97" s="72">
        <v>6</v>
      </c>
      <c r="U97" s="73">
        <v>7</v>
      </c>
      <c r="V97" s="73">
        <v>3</v>
      </c>
      <c r="W97" s="73">
        <v>7</v>
      </c>
      <c r="X97" s="73"/>
      <c r="Y97" s="73"/>
      <c r="Z97" s="51">
        <f>T97+U97+V97+W97+X97+Y97</f>
        <v>23</v>
      </c>
      <c r="AA97" s="28">
        <v>2018</v>
      </c>
      <c r="AB97" s="143"/>
      <c r="AC97" s="137"/>
    </row>
    <row r="98" spans="1:29" s="25" customFormat="1" ht="30.7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57"/>
      <c r="S98" s="159"/>
      <c r="T98" s="72"/>
      <c r="U98" s="73"/>
      <c r="V98" s="73"/>
      <c r="W98" s="73"/>
      <c r="X98" s="73">
        <v>6</v>
      </c>
      <c r="Y98" s="73">
        <v>3.5</v>
      </c>
      <c r="Z98" s="51">
        <f>T98+U98+V98+W98+X98+Y98</f>
        <v>9.5</v>
      </c>
      <c r="AA98" s="28">
        <v>2020</v>
      </c>
      <c r="AB98" s="26"/>
      <c r="AC98" s="134"/>
    </row>
    <row r="99" spans="1:29" s="25" customFormat="1" ht="39.7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83</v>
      </c>
      <c r="S99" s="28" t="s">
        <v>153</v>
      </c>
      <c r="T99" s="74">
        <v>2</v>
      </c>
      <c r="U99" s="75">
        <v>2</v>
      </c>
      <c r="V99" s="74">
        <v>2</v>
      </c>
      <c r="W99" s="75">
        <v>2</v>
      </c>
      <c r="X99" s="75">
        <v>2</v>
      </c>
      <c r="Y99" s="75">
        <v>2</v>
      </c>
      <c r="Z99" s="49">
        <f t="shared" si="13"/>
        <v>12</v>
      </c>
      <c r="AA99" s="28">
        <v>2020</v>
      </c>
      <c r="AB99" s="26"/>
      <c r="AC99" s="134"/>
    </row>
    <row r="100" spans="1:29" s="25" customFormat="1" ht="117.75" customHeight="1" x14ac:dyDescent="0.3">
      <c r="A100" s="111" t="s">
        <v>25</v>
      </c>
      <c r="B100" s="111" t="s">
        <v>25</v>
      </c>
      <c r="C100" s="111" t="s">
        <v>61</v>
      </c>
      <c r="D100" s="112" t="s">
        <v>26</v>
      </c>
      <c r="E100" s="112" t="s">
        <v>25</v>
      </c>
      <c r="F100" s="112" t="s">
        <v>25</v>
      </c>
      <c r="G100" s="112" t="s">
        <v>38</v>
      </c>
      <c r="H100" s="112" t="s">
        <v>25</v>
      </c>
      <c r="I100" s="111" t="s">
        <v>27</v>
      </c>
      <c r="J100" s="111" t="s">
        <v>26</v>
      </c>
      <c r="K100" s="111" t="s">
        <v>25</v>
      </c>
      <c r="L100" s="111" t="s">
        <v>38</v>
      </c>
      <c r="M100" s="111" t="s">
        <v>25</v>
      </c>
      <c r="N100" s="111" t="s">
        <v>25</v>
      </c>
      <c r="O100" s="111" t="s">
        <v>25</v>
      </c>
      <c r="P100" s="111" t="s">
        <v>25</v>
      </c>
      <c r="Q100" s="111" t="s">
        <v>25</v>
      </c>
      <c r="R100" s="38" t="s">
        <v>84</v>
      </c>
      <c r="S100" s="28" t="s">
        <v>29</v>
      </c>
      <c r="T100" s="74"/>
      <c r="U100" s="75"/>
      <c r="V100" s="75"/>
      <c r="W100" s="75"/>
      <c r="X100" s="73"/>
      <c r="Y100" s="73">
        <v>0</v>
      </c>
      <c r="Z100" s="51">
        <f t="shared" si="13"/>
        <v>0</v>
      </c>
      <c r="AA100" s="28">
        <v>2020</v>
      </c>
      <c r="AB100" s="26"/>
      <c r="AC100" s="134"/>
    </row>
    <row r="101" spans="1:29" s="25" customFormat="1" ht="59.25" customHeight="1" x14ac:dyDescent="0.3">
      <c r="A101" s="111"/>
      <c r="B101" s="111"/>
      <c r="C101" s="111"/>
      <c r="D101" s="112"/>
      <c r="E101" s="112"/>
      <c r="F101" s="112"/>
      <c r="G101" s="112"/>
      <c r="H101" s="112"/>
      <c r="I101" s="111"/>
      <c r="J101" s="111"/>
      <c r="K101" s="111"/>
      <c r="L101" s="111"/>
      <c r="M101" s="111"/>
      <c r="N101" s="111"/>
      <c r="O101" s="111"/>
      <c r="P101" s="111"/>
      <c r="Q101" s="111"/>
      <c r="R101" s="38" t="s">
        <v>85</v>
      </c>
      <c r="S101" s="28" t="s">
        <v>152</v>
      </c>
      <c r="T101" s="74"/>
      <c r="U101" s="75"/>
      <c r="V101" s="75"/>
      <c r="W101" s="75"/>
      <c r="X101" s="75"/>
      <c r="Y101" s="75">
        <v>0</v>
      </c>
      <c r="Z101" s="49">
        <f t="shared" si="13"/>
        <v>0</v>
      </c>
      <c r="AA101" s="28">
        <v>2020</v>
      </c>
      <c r="AB101" s="26"/>
      <c r="AC101" s="134"/>
    </row>
    <row r="102" spans="1:29" s="25" customFormat="1" ht="135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38" t="s">
        <v>173</v>
      </c>
      <c r="S102" s="28" t="s">
        <v>29</v>
      </c>
      <c r="T102" s="74"/>
      <c r="U102" s="75"/>
      <c r="V102" s="75"/>
      <c r="W102" s="75"/>
      <c r="X102" s="77">
        <v>2310</v>
      </c>
      <c r="Y102" s="77">
        <v>2310</v>
      </c>
      <c r="Z102" s="77">
        <f>X102+Y102</f>
        <v>4620</v>
      </c>
      <c r="AA102" s="28">
        <v>2020</v>
      </c>
      <c r="AB102" s="26"/>
      <c r="AC102" s="134"/>
    </row>
    <row r="103" spans="1:29" s="25" customFormat="1" ht="97.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152" t="s">
        <v>174</v>
      </c>
      <c r="S103" s="28" t="s">
        <v>41</v>
      </c>
      <c r="T103" s="74"/>
      <c r="U103" s="75"/>
      <c r="V103" s="75"/>
      <c r="W103" s="75"/>
      <c r="X103" s="75">
        <v>14</v>
      </c>
      <c r="Y103" s="75">
        <v>14</v>
      </c>
      <c r="Z103" s="49">
        <f>X103+Y103</f>
        <v>28</v>
      </c>
      <c r="AA103" s="28">
        <v>2020</v>
      </c>
      <c r="AB103" s="26"/>
      <c r="AC103" s="134"/>
    </row>
    <row r="104" spans="1:29" s="25" customFormat="1" ht="42.75" customHeight="1" x14ac:dyDescent="0.3">
      <c r="A104" s="113" t="s">
        <v>25</v>
      </c>
      <c r="B104" s="113" t="s">
        <v>25</v>
      </c>
      <c r="C104" s="113" t="s">
        <v>25</v>
      </c>
      <c r="D104" s="114" t="s">
        <v>26</v>
      </c>
      <c r="E104" s="114" t="s">
        <v>25</v>
      </c>
      <c r="F104" s="114" t="s">
        <v>25</v>
      </c>
      <c r="G104" s="114" t="s">
        <v>38</v>
      </c>
      <c r="H104" s="114" t="s">
        <v>25</v>
      </c>
      <c r="I104" s="113" t="s">
        <v>27</v>
      </c>
      <c r="J104" s="113" t="s">
        <v>26</v>
      </c>
      <c r="K104" s="113" t="s">
        <v>25</v>
      </c>
      <c r="L104" s="113" t="s">
        <v>27</v>
      </c>
      <c r="M104" s="113" t="s">
        <v>25</v>
      </c>
      <c r="N104" s="113" t="s">
        <v>25</v>
      </c>
      <c r="O104" s="113" t="s">
        <v>25</v>
      </c>
      <c r="P104" s="113" t="s">
        <v>25</v>
      </c>
      <c r="Q104" s="113" t="s">
        <v>25</v>
      </c>
      <c r="R104" s="45" t="s">
        <v>86</v>
      </c>
      <c r="S104" s="46" t="s">
        <v>29</v>
      </c>
      <c r="T104" s="69">
        <f>T107+T110+T113++T117</f>
        <v>2338</v>
      </c>
      <c r="U104" s="69">
        <f>U107+U110+U113+U117+U108</f>
        <v>2678.5</v>
      </c>
      <c r="V104" s="69">
        <f>V107+V110+V113+V117+V108</f>
        <v>2650</v>
      </c>
      <c r="W104" s="69">
        <f>W107+W110+W113</f>
        <v>2876.4</v>
      </c>
      <c r="X104" s="69">
        <f t="shared" ref="X104:Y104" si="14">X107+X110+X113</f>
        <v>2697</v>
      </c>
      <c r="Y104" s="69">
        <f t="shared" si="14"/>
        <v>650</v>
      </c>
      <c r="Z104" s="47">
        <f t="shared" si="13"/>
        <v>13889.9</v>
      </c>
      <c r="AA104" s="46">
        <v>2020</v>
      </c>
      <c r="AB104" s="26"/>
      <c r="AC104" s="134"/>
    </row>
    <row r="105" spans="1:29" s="25" customFormat="1" ht="62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87</v>
      </c>
      <c r="S105" s="28" t="s">
        <v>152</v>
      </c>
      <c r="T105" s="70">
        <v>1800</v>
      </c>
      <c r="U105" s="71">
        <v>1852</v>
      </c>
      <c r="V105" s="71">
        <v>1830</v>
      </c>
      <c r="W105" s="71">
        <v>1629</v>
      </c>
      <c r="X105" s="71">
        <v>1668</v>
      </c>
      <c r="Y105" s="71">
        <v>1185</v>
      </c>
      <c r="Z105" s="49">
        <f>Y105+X105+W105+V105+U105+T105</f>
        <v>9964</v>
      </c>
      <c r="AA105" s="28">
        <v>2020</v>
      </c>
      <c r="AB105" s="26"/>
      <c r="AC105" s="134"/>
    </row>
    <row r="106" spans="1:29" s="25" customFormat="1" ht="79.5" customHeight="1" x14ac:dyDescent="0.3">
      <c r="A106" s="111"/>
      <c r="B106" s="111"/>
      <c r="C106" s="111"/>
      <c r="D106" s="112"/>
      <c r="E106" s="112"/>
      <c r="F106" s="112"/>
      <c r="G106" s="112"/>
      <c r="H106" s="112"/>
      <c r="I106" s="111"/>
      <c r="J106" s="111"/>
      <c r="K106" s="111"/>
      <c r="L106" s="111"/>
      <c r="M106" s="111"/>
      <c r="N106" s="111"/>
      <c r="O106" s="111"/>
      <c r="P106" s="111"/>
      <c r="Q106" s="111"/>
      <c r="R106" s="38" t="s">
        <v>88</v>
      </c>
      <c r="S106" s="28" t="s">
        <v>32</v>
      </c>
      <c r="T106" s="70">
        <v>100</v>
      </c>
      <c r="U106" s="71">
        <v>100</v>
      </c>
      <c r="V106" s="71">
        <v>100</v>
      </c>
      <c r="W106" s="71">
        <v>100</v>
      </c>
      <c r="X106" s="71">
        <v>100</v>
      </c>
      <c r="Y106" s="71">
        <v>100</v>
      </c>
      <c r="Z106" s="71">
        <v>100</v>
      </c>
      <c r="AA106" s="28">
        <v>2020</v>
      </c>
      <c r="AB106" s="26"/>
      <c r="AC106" s="134"/>
    </row>
    <row r="107" spans="1:29" s="25" customFormat="1" ht="51" customHeight="1" x14ac:dyDescent="0.3">
      <c r="A107" s="111" t="s">
        <v>25</v>
      </c>
      <c r="B107" s="111" t="s">
        <v>26</v>
      </c>
      <c r="C107" s="111" t="s">
        <v>61</v>
      </c>
      <c r="D107" s="112" t="s">
        <v>26</v>
      </c>
      <c r="E107" s="112" t="s">
        <v>25</v>
      </c>
      <c r="F107" s="112" t="s">
        <v>25</v>
      </c>
      <c r="G107" s="112" t="s">
        <v>38</v>
      </c>
      <c r="H107" s="112" t="s">
        <v>25</v>
      </c>
      <c r="I107" s="111" t="s">
        <v>27</v>
      </c>
      <c r="J107" s="111" t="s">
        <v>26</v>
      </c>
      <c r="K107" s="111" t="s">
        <v>25</v>
      </c>
      <c r="L107" s="111" t="s">
        <v>27</v>
      </c>
      <c r="M107" s="111" t="s">
        <v>25</v>
      </c>
      <c r="N107" s="111" t="s">
        <v>25</v>
      </c>
      <c r="O107" s="111" t="s">
        <v>25</v>
      </c>
      <c r="P107" s="111" t="s">
        <v>25</v>
      </c>
      <c r="Q107" s="111" t="s">
        <v>25</v>
      </c>
      <c r="R107" s="156" t="s">
        <v>89</v>
      </c>
      <c r="S107" s="28" t="s">
        <v>29</v>
      </c>
      <c r="T107" s="76">
        <v>1598</v>
      </c>
      <c r="U107" s="77">
        <v>1152</v>
      </c>
      <c r="V107" s="77"/>
      <c r="W107" s="77">
        <v>2226.4</v>
      </c>
      <c r="X107" s="77">
        <v>2157</v>
      </c>
      <c r="Y107" s="77"/>
      <c r="Z107" s="51">
        <f>T107+U107+V107+W107+X107+Y107</f>
        <v>7133.4</v>
      </c>
      <c r="AA107" s="28">
        <v>2019</v>
      </c>
      <c r="AB107" s="53"/>
      <c r="AC107" s="134"/>
    </row>
    <row r="108" spans="1:29" s="25" customFormat="1" ht="46.5" customHeight="1" x14ac:dyDescent="0.3">
      <c r="A108" s="111" t="s">
        <v>25</v>
      </c>
      <c r="B108" s="111" t="s">
        <v>26</v>
      </c>
      <c r="C108" s="111" t="s">
        <v>37</v>
      </c>
      <c r="D108" s="112" t="s">
        <v>26</v>
      </c>
      <c r="E108" s="112" t="s">
        <v>25</v>
      </c>
      <c r="F108" s="112" t="s">
        <v>25</v>
      </c>
      <c r="G108" s="112" t="s">
        <v>38</v>
      </c>
      <c r="H108" s="112" t="s">
        <v>25</v>
      </c>
      <c r="I108" s="111" t="s">
        <v>27</v>
      </c>
      <c r="J108" s="111" t="s">
        <v>26</v>
      </c>
      <c r="K108" s="111" t="s">
        <v>25</v>
      </c>
      <c r="L108" s="111" t="s">
        <v>27</v>
      </c>
      <c r="M108" s="111" t="s">
        <v>25</v>
      </c>
      <c r="N108" s="111" t="s">
        <v>25</v>
      </c>
      <c r="O108" s="111" t="s">
        <v>25</v>
      </c>
      <c r="P108" s="111" t="s">
        <v>25</v>
      </c>
      <c r="Q108" s="111" t="s">
        <v>25</v>
      </c>
      <c r="R108" s="157"/>
      <c r="S108" s="28" t="s">
        <v>29</v>
      </c>
      <c r="T108" s="76"/>
      <c r="U108" s="77">
        <v>786.5</v>
      </c>
      <c r="V108" s="77">
        <v>2000</v>
      </c>
      <c r="W108" s="119"/>
      <c r="X108" s="119"/>
      <c r="Y108" s="119"/>
      <c r="Z108" s="51">
        <f>T108+U108+V108+W108+X108+Y108</f>
        <v>2786.5</v>
      </c>
      <c r="AA108" s="28">
        <v>2017</v>
      </c>
      <c r="AB108" s="129"/>
      <c r="AC108" s="134"/>
    </row>
    <row r="109" spans="1:29" s="25" customFormat="1" ht="42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90</v>
      </c>
      <c r="S109" s="28" t="s">
        <v>153</v>
      </c>
      <c r="T109" s="70">
        <v>6187</v>
      </c>
      <c r="U109" s="71">
        <v>6130</v>
      </c>
      <c r="V109" s="71">
        <v>6260</v>
      </c>
      <c r="W109" s="71">
        <v>6928</v>
      </c>
      <c r="X109" s="71">
        <v>6717</v>
      </c>
      <c r="Y109" s="71"/>
      <c r="Z109" s="49">
        <f t="shared" ref="Z109:Z114" si="15">Y109+X109+W109+V109+U109+T109</f>
        <v>32222</v>
      </c>
      <c r="AA109" s="28">
        <v>2019</v>
      </c>
      <c r="AB109" s="36"/>
      <c r="AC109" s="134"/>
    </row>
    <row r="110" spans="1:29" s="25" customFormat="1" ht="78" customHeight="1" x14ac:dyDescent="0.3">
      <c r="A110" s="111" t="s">
        <v>25</v>
      </c>
      <c r="B110" s="111" t="s">
        <v>26</v>
      </c>
      <c r="C110" s="111" t="s">
        <v>26</v>
      </c>
      <c r="D110" s="112" t="s">
        <v>26</v>
      </c>
      <c r="E110" s="112" t="s">
        <v>25</v>
      </c>
      <c r="F110" s="112" t="s">
        <v>25</v>
      </c>
      <c r="G110" s="112" t="s">
        <v>38</v>
      </c>
      <c r="H110" s="112" t="s">
        <v>25</v>
      </c>
      <c r="I110" s="111" t="s">
        <v>27</v>
      </c>
      <c r="J110" s="111" t="s">
        <v>26</v>
      </c>
      <c r="K110" s="111" t="s">
        <v>25</v>
      </c>
      <c r="L110" s="111" t="s">
        <v>27</v>
      </c>
      <c r="M110" s="111" t="s">
        <v>25</v>
      </c>
      <c r="N110" s="111" t="s">
        <v>25</v>
      </c>
      <c r="O110" s="111" t="s">
        <v>25</v>
      </c>
      <c r="P110" s="111" t="s">
        <v>25</v>
      </c>
      <c r="Q110" s="111" t="s">
        <v>25</v>
      </c>
      <c r="R110" s="38" t="s">
        <v>159</v>
      </c>
      <c r="S110" s="28" t="s">
        <v>29</v>
      </c>
      <c r="T110" s="72">
        <v>100</v>
      </c>
      <c r="U110" s="73">
        <v>100</v>
      </c>
      <c r="V110" s="73">
        <v>100</v>
      </c>
      <c r="W110" s="73">
        <v>100</v>
      </c>
      <c r="X110" s="73">
        <v>100</v>
      </c>
      <c r="Y110" s="73">
        <v>100</v>
      </c>
      <c r="Z110" s="51">
        <f t="shared" si="15"/>
        <v>600</v>
      </c>
      <c r="AA110" s="28">
        <v>2020</v>
      </c>
      <c r="AB110" s="26"/>
      <c r="AC110" s="134"/>
    </row>
    <row r="111" spans="1:29" s="25" customFormat="1" ht="79.5" customHeight="1" x14ac:dyDescent="0.3">
      <c r="A111" s="111"/>
      <c r="B111" s="111"/>
      <c r="C111" s="111"/>
      <c r="D111" s="112"/>
      <c r="E111" s="112"/>
      <c r="F111" s="112"/>
      <c r="G111" s="112"/>
      <c r="H111" s="112"/>
      <c r="I111" s="111"/>
      <c r="J111" s="111"/>
      <c r="K111" s="111"/>
      <c r="L111" s="111"/>
      <c r="M111" s="111"/>
      <c r="N111" s="111"/>
      <c r="O111" s="111"/>
      <c r="P111" s="111"/>
      <c r="Q111" s="111"/>
      <c r="R111" s="38" t="s">
        <v>91</v>
      </c>
      <c r="S111" s="28" t="s">
        <v>152</v>
      </c>
      <c r="T111" s="74">
        <v>30</v>
      </c>
      <c r="U111" s="75">
        <v>40</v>
      </c>
      <c r="V111" s="75">
        <v>40</v>
      </c>
      <c r="W111" s="75">
        <v>41</v>
      </c>
      <c r="X111" s="75">
        <v>42</v>
      </c>
      <c r="Y111" s="75">
        <v>40</v>
      </c>
      <c r="Z111" s="49">
        <f t="shared" si="15"/>
        <v>233</v>
      </c>
      <c r="AA111" s="28">
        <v>2020</v>
      </c>
      <c r="AB111" s="36"/>
      <c r="AC111" s="134"/>
    </row>
    <row r="112" spans="1:29" s="25" customFormat="1" ht="79.5" customHeight="1" x14ac:dyDescent="0.3">
      <c r="A112" s="119"/>
      <c r="B112" s="111"/>
      <c r="C112" s="111"/>
      <c r="D112" s="112"/>
      <c r="E112" s="112"/>
      <c r="F112" s="112"/>
      <c r="G112" s="112"/>
      <c r="H112" s="112"/>
      <c r="I112" s="111"/>
      <c r="J112" s="111"/>
      <c r="K112" s="111"/>
      <c r="L112" s="111"/>
      <c r="M112" s="111"/>
      <c r="N112" s="111"/>
      <c r="O112" s="111"/>
      <c r="P112" s="111"/>
      <c r="Q112" s="111"/>
      <c r="R112" s="79" t="s">
        <v>92</v>
      </c>
      <c r="S112" s="28" t="s">
        <v>152</v>
      </c>
      <c r="T112" s="74">
        <v>35</v>
      </c>
      <c r="U112" s="75">
        <v>38</v>
      </c>
      <c r="V112" s="75">
        <v>38</v>
      </c>
      <c r="W112" s="75">
        <v>38</v>
      </c>
      <c r="X112" s="75">
        <v>37</v>
      </c>
      <c r="Y112" s="75">
        <v>38</v>
      </c>
      <c r="Z112" s="49">
        <f t="shared" si="15"/>
        <v>224</v>
      </c>
      <c r="AA112" s="28">
        <v>2020</v>
      </c>
      <c r="AB112" s="36"/>
      <c r="AC112" s="134"/>
    </row>
    <row r="113" spans="1:29" s="25" customFormat="1" ht="69" customHeight="1" x14ac:dyDescent="0.3">
      <c r="A113" s="111" t="s">
        <v>25</v>
      </c>
      <c r="B113" s="111" t="s">
        <v>26</v>
      </c>
      <c r="C113" s="111" t="s">
        <v>25</v>
      </c>
      <c r="D113" s="112" t="s">
        <v>26</v>
      </c>
      <c r="E113" s="112" t="s">
        <v>25</v>
      </c>
      <c r="F113" s="112" t="s">
        <v>25</v>
      </c>
      <c r="G113" s="112" t="s">
        <v>38</v>
      </c>
      <c r="H113" s="112" t="s">
        <v>25</v>
      </c>
      <c r="I113" s="111" t="s">
        <v>27</v>
      </c>
      <c r="J113" s="111" t="s">
        <v>26</v>
      </c>
      <c r="K113" s="111" t="s">
        <v>25</v>
      </c>
      <c r="L113" s="111" t="s">
        <v>27</v>
      </c>
      <c r="M113" s="111" t="s">
        <v>25</v>
      </c>
      <c r="N113" s="111" t="s">
        <v>25</v>
      </c>
      <c r="O113" s="111" t="s">
        <v>25</v>
      </c>
      <c r="P113" s="111" t="s">
        <v>25</v>
      </c>
      <c r="Q113" s="111" t="s">
        <v>25</v>
      </c>
      <c r="R113" s="38" t="s">
        <v>93</v>
      </c>
      <c r="S113" s="28" t="s">
        <v>29</v>
      </c>
      <c r="T113" s="76">
        <v>550</v>
      </c>
      <c r="U113" s="77">
        <v>550</v>
      </c>
      <c r="V113" s="77">
        <v>550</v>
      </c>
      <c r="W113" s="77">
        <v>550</v>
      </c>
      <c r="X113" s="77">
        <v>440</v>
      </c>
      <c r="Y113" s="77">
        <v>550</v>
      </c>
      <c r="Z113" s="51">
        <f t="shared" si="15"/>
        <v>3190</v>
      </c>
      <c r="AA113" s="28">
        <v>2020</v>
      </c>
      <c r="AB113" s="26"/>
      <c r="AC113" s="134"/>
    </row>
    <row r="114" spans="1:29" s="25" customFormat="1" ht="59.25" customHeight="1" x14ac:dyDescent="0.3">
      <c r="A114" s="111"/>
      <c r="B114" s="111"/>
      <c r="C114" s="111"/>
      <c r="D114" s="112"/>
      <c r="E114" s="112"/>
      <c r="F114" s="112"/>
      <c r="G114" s="112"/>
      <c r="H114" s="112"/>
      <c r="I114" s="111"/>
      <c r="J114" s="111"/>
      <c r="K114" s="111"/>
      <c r="L114" s="111"/>
      <c r="M114" s="111"/>
      <c r="N114" s="111"/>
      <c r="O114" s="111"/>
      <c r="P114" s="111"/>
      <c r="Q114" s="111"/>
      <c r="R114" s="38" t="s">
        <v>94</v>
      </c>
      <c r="S114" s="28" t="s">
        <v>152</v>
      </c>
      <c r="T114" s="74">
        <v>350</v>
      </c>
      <c r="U114" s="75">
        <v>219</v>
      </c>
      <c r="V114" s="75">
        <v>230</v>
      </c>
      <c r="W114" s="75">
        <v>214</v>
      </c>
      <c r="X114" s="75">
        <v>200</v>
      </c>
      <c r="Y114" s="75">
        <v>250</v>
      </c>
      <c r="Z114" s="49">
        <f t="shared" si="15"/>
        <v>1463</v>
      </c>
      <c r="AA114" s="28">
        <v>2020</v>
      </c>
      <c r="AB114" s="36"/>
      <c r="AC114" s="134"/>
    </row>
    <row r="115" spans="1:29" s="25" customFormat="1" ht="138.7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166</v>
      </c>
      <c r="S115" s="28" t="s">
        <v>95</v>
      </c>
      <c r="T115" s="70">
        <v>1</v>
      </c>
      <c r="U115" s="71">
        <v>1</v>
      </c>
      <c r="V115" s="71">
        <v>1</v>
      </c>
      <c r="W115" s="71">
        <v>1</v>
      </c>
      <c r="X115" s="71">
        <v>1</v>
      </c>
      <c r="Y115" s="71">
        <v>1</v>
      </c>
      <c r="Z115" s="71">
        <v>1</v>
      </c>
      <c r="AA115" s="28">
        <v>2020</v>
      </c>
      <c r="AB115" s="26"/>
      <c r="AC115" s="134"/>
    </row>
    <row r="116" spans="1:29" s="25" customFormat="1" ht="59.25" customHeight="1" x14ac:dyDescent="0.3">
      <c r="A116" s="111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38" t="s">
        <v>96</v>
      </c>
      <c r="S116" s="28" t="s">
        <v>97</v>
      </c>
      <c r="T116" s="74">
        <v>180</v>
      </c>
      <c r="U116" s="75">
        <v>248</v>
      </c>
      <c r="V116" s="75">
        <v>245</v>
      </c>
      <c r="W116" s="75">
        <v>168</v>
      </c>
      <c r="X116" s="75">
        <v>180</v>
      </c>
      <c r="Y116" s="74">
        <v>240</v>
      </c>
      <c r="Z116" s="49">
        <f>Y116+X116+W116+V116+U116+T116</f>
        <v>1261</v>
      </c>
      <c r="AA116" s="28">
        <v>2020</v>
      </c>
      <c r="AB116" s="36"/>
      <c r="AC116" s="134"/>
    </row>
    <row r="117" spans="1:29" s="25" customFormat="1" ht="117.75" customHeight="1" x14ac:dyDescent="0.3">
      <c r="A117" s="111" t="s">
        <v>25</v>
      </c>
      <c r="B117" s="111" t="s">
        <v>25</v>
      </c>
      <c r="C117" s="111" t="s">
        <v>37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98</v>
      </c>
      <c r="S117" s="28" t="s">
        <v>29</v>
      </c>
      <c r="T117" s="73">
        <v>90</v>
      </c>
      <c r="U117" s="73">
        <v>90</v>
      </c>
      <c r="V117" s="73"/>
      <c r="W117" s="73"/>
      <c r="X117" s="73"/>
      <c r="Y117" s="73"/>
      <c r="Z117" s="51">
        <f>Y117+X117+W117+V117+U117+T117</f>
        <v>180</v>
      </c>
      <c r="AA117" s="28">
        <v>2016</v>
      </c>
      <c r="AB117" s="26"/>
      <c r="AC117" s="134"/>
    </row>
    <row r="118" spans="1:29" s="25" customFormat="1" ht="61.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99</v>
      </c>
      <c r="S118" s="28" t="s">
        <v>152</v>
      </c>
      <c r="T118" s="75">
        <v>5</v>
      </c>
      <c r="U118" s="75">
        <v>5</v>
      </c>
      <c r="V118" s="75"/>
      <c r="W118" s="75"/>
      <c r="X118" s="75"/>
      <c r="Y118" s="75"/>
      <c r="Z118" s="49">
        <f>Y118+X118+W118+V118+U118+T118</f>
        <v>10</v>
      </c>
      <c r="AA118" s="28">
        <v>2016</v>
      </c>
      <c r="AB118" s="26"/>
      <c r="AC118" s="134"/>
    </row>
    <row r="119" spans="1:29" s="25" customFormat="1" ht="63.75" customHeight="1" x14ac:dyDescent="0.3">
      <c r="A119" s="113" t="s">
        <v>25</v>
      </c>
      <c r="B119" s="113" t="s">
        <v>25</v>
      </c>
      <c r="C119" s="113" t="s">
        <v>25</v>
      </c>
      <c r="D119" s="114" t="s">
        <v>26</v>
      </c>
      <c r="E119" s="114" t="s">
        <v>25</v>
      </c>
      <c r="F119" s="114" t="s">
        <v>25</v>
      </c>
      <c r="G119" s="114" t="s">
        <v>38</v>
      </c>
      <c r="H119" s="114" t="s">
        <v>25</v>
      </c>
      <c r="I119" s="113" t="s">
        <v>27</v>
      </c>
      <c r="J119" s="113" t="s">
        <v>61</v>
      </c>
      <c r="K119" s="113" t="s">
        <v>25</v>
      </c>
      <c r="L119" s="113" t="s">
        <v>25</v>
      </c>
      <c r="M119" s="113" t="s">
        <v>25</v>
      </c>
      <c r="N119" s="113" t="s">
        <v>25</v>
      </c>
      <c r="O119" s="113" t="s">
        <v>25</v>
      </c>
      <c r="P119" s="113" t="s">
        <v>25</v>
      </c>
      <c r="Q119" s="113" t="s">
        <v>25</v>
      </c>
      <c r="R119" s="33" t="s">
        <v>100</v>
      </c>
      <c r="S119" s="34" t="s">
        <v>29</v>
      </c>
      <c r="T119" s="35">
        <f t="shared" ref="T119:Y119" si="16">T120+T143</f>
        <v>1578</v>
      </c>
      <c r="U119" s="35">
        <f t="shared" si="16"/>
        <v>1064.5</v>
      </c>
      <c r="V119" s="35">
        <f t="shared" si="16"/>
        <v>653</v>
      </c>
      <c r="W119" s="35">
        <f t="shared" si="16"/>
        <v>588.5</v>
      </c>
      <c r="X119" s="35">
        <f t="shared" si="16"/>
        <v>1131.3000000000002</v>
      </c>
      <c r="Y119" s="35">
        <f t="shared" si="16"/>
        <v>779.2</v>
      </c>
      <c r="Z119" s="35">
        <f>Y119+X119+W119+V119+U119+T119</f>
        <v>5794.5</v>
      </c>
      <c r="AA119" s="34">
        <v>2020</v>
      </c>
      <c r="AB119" s="26"/>
      <c r="AC119" s="134"/>
    </row>
    <row r="120" spans="1:29" s="25" customFormat="1" ht="85.5" customHeight="1" x14ac:dyDescent="0.3">
      <c r="A120" s="113" t="s">
        <v>25</v>
      </c>
      <c r="B120" s="113" t="s">
        <v>25</v>
      </c>
      <c r="C120" s="113" t="s">
        <v>25</v>
      </c>
      <c r="D120" s="114" t="s">
        <v>26</v>
      </c>
      <c r="E120" s="114" t="s">
        <v>25</v>
      </c>
      <c r="F120" s="114" t="s">
        <v>25</v>
      </c>
      <c r="G120" s="114" t="s">
        <v>38</v>
      </c>
      <c r="H120" s="114" t="s">
        <v>25</v>
      </c>
      <c r="I120" s="113" t="s">
        <v>27</v>
      </c>
      <c r="J120" s="113" t="s">
        <v>61</v>
      </c>
      <c r="K120" s="113" t="s">
        <v>25</v>
      </c>
      <c r="L120" s="113" t="s">
        <v>26</v>
      </c>
      <c r="M120" s="113" t="s">
        <v>25</v>
      </c>
      <c r="N120" s="113" t="s">
        <v>25</v>
      </c>
      <c r="O120" s="113" t="s">
        <v>25</v>
      </c>
      <c r="P120" s="113" t="s">
        <v>25</v>
      </c>
      <c r="Q120" s="113" t="s">
        <v>25</v>
      </c>
      <c r="R120" s="45" t="s">
        <v>101</v>
      </c>
      <c r="S120" s="46" t="s">
        <v>29</v>
      </c>
      <c r="T120" s="47">
        <f t="shared" ref="T120:Y120" si="17">T122+T132+T135+T137+T139</f>
        <v>1193</v>
      </c>
      <c r="U120" s="47">
        <f t="shared" si="17"/>
        <v>377.5</v>
      </c>
      <c r="V120" s="47">
        <f t="shared" si="17"/>
        <v>170</v>
      </c>
      <c r="W120" s="47">
        <f t="shared" si="17"/>
        <v>305.5</v>
      </c>
      <c r="X120" s="47">
        <f t="shared" si="17"/>
        <v>703.2</v>
      </c>
      <c r="Y120" s="47">
        <f t="shared" si="17"/>
        <v>561.20000000000005</v>
      </c>
      <c r="Z120" s="47">
        <f>Y120+X120+W120+V120+U120+T120</f>
        <v>3310.4</v>
      </c>
      <c r="AA120" s="46">
        <v>2020</v>
      </c>
      <c r="AB120" s="26"/>
      <c r="AC120" s="134"/>
    </row>
    <row r="121" spans="1:29" s="25" customFormat="1" ht="80.25" customHeight="1" x14ac:dyDescent="0.3">
      <c r="A121" s="111"/>
      <c r="B121" s="111"/>
      <c r="C121" s="111"/>
      <c r="D121" s="112"/>
      <c r="E121" s="112"/>
      <c r="F121" s="112"/>
      <c r="G121" s="112"/>
      <c r="H121" s="112"/>
      <c r="I121" s="111"/>
      <c r="J121" s="111"/>
      <c r="K121" s="111"/>
      <c r="L121" s="111"/>
      <c r="M121" s="111"/>
      <c r="N121" s="111"/>
      <c r="O121" s="111"/>
      <c r="P121" s="111"/>
      <c r="Q121" s="111"/>
      <c r="R121" s="38" t="s">
        <v>102</v>
      </c>
      <c r="S121" s="28" t="s">
        <v>32</v>
      </c>
      <c r="T121" s="80">
        <v>25</v>
      </c>
      <c r="U121" s="43">
        <v>26.1</v>
      </c>
      <c r="V121" s="43">
        <v>26.1</v>
      </c>
      <c r="W121" s="43">
        <v>27.6</v>
      </c>
      <c r="X121" s="43">
        <v>36</v>
      </c>
      <c r="Y121" s="43">
        <v>41.6</v>
      </c>
      <c r="Z121" s="145">
        <v>41.6</v>
      </c>
      <c r="AA121" s="28">
        <v>2020</v>
      </c>
      <c r="AB121" s="26"/>
      <c r="AC121" s="134"/>
    </row>
    <row r="122" spans="1:29" s="25" customFormat="1" ht="61.5" customHeight="1" x14ac:dyDescent="0.3">
      <c r="A122" s="111" t="s">
        <v>25</v>
      </c>
      <c r="B122" s="111" t="s">
        <v>25</v>
      </c>
      <c r="C122" s="111" t="s">
        <v>25</v>
      </c>
      <c r="D122" s="112" t="s">
        <v>26</v>
      </c>
      <c r="E122" s="112" t="s">
        <v>25</v>
      </c>
      <c r="F122" s="112" t="s">
        <v>25</v>
      </c>
      <c r="G122" s="112" t="s">
        <v>38</v>
      </c>
      <c r="H122" s="112" t="s">
        <v>25</v>
      </c>
      <c r="I122" s="111" t="s">
        <v>27</v>
      </c>
      <c r="J122" s="111" t="s">
        <v>61</v>
      </c>
      <c r="K122" s="111" t="s">
        <v>25</v>
      </c>
      <c r="L122" s="111" t="s">
        <v>26</v>
      </c>
      <c r="M122" s="111" t="s">
        <v>25</v>
      </c>
      <c r="N122" s="111" t="s">
        <v>25</v>
      </c>
      <c r="O122" s="111" t="s">
        <v>25</v>
      </c>
      <c r="P122" s="111" t="s">
        <v>25</v>
      </c>
      <c r="Q122" s="111" t="s">
        <v>25</v>
      </c>
      <c r="R122" s="38" t="s">
        <v>103</v>
      </c>
      <c r="S122" s="28" t="s">
        <v>29</v>
      </c>
      <c r="T122" s="42">
        <f t="shared" ref="T122:X123" si="18">T124+T126+T128+T130</f>
        <v>379</v>
      </c>
      <c r="U122" s="43">
        <f>U124</f>
        <v>163</v>
      </c>
      <c r="V122" s="43">
        <f t="shared" si="18"/>
        <v>107</v>
      </c>
      <c r="W122" s="43">
        <f t="shared" si="18"/>
        <v>118</v>
      </c>
      <c r="X122" s="43">
        <f t="shared" si="18"/>
        <v>155.9</v>
      </c>
      <c r="Y122" s="43">
        <f>Y124</f>
        <v>162.1</v>
      </c>
      <c r="Z122" s="51">
        <f t="shared" ref="Z122:Z140" si="19">Y122+X122+W122+V122+U122+T122</f>
        <v>1085</v>
      </c>
      <c r="AA122" s="28">
        <v>2020</v>
      </c>
      <c r="AB122" s="26"/>
      <c r="AC122" s="134"/>
    </row>
    <row r="123" spans="1:29" s="25" customFormat="1" ht="39.75" customHeight="1" x14ac:dyDescent="0.3">
      <c r="A123" s="111"/>
      <c r="B123" s="111"/>
      <c r="C123" s="111"/>
      <c r="D123" s="112"/>
      <c r="E123" s="112"/>
      <c r="F123" s="112"/>
      <c r="G123" s="112"/>
      <c r="H123" s="112"/>
      <c r="I123" s="111"/>
      <c r="J123" s="111"/>
      <c r="K123" s="111"/>
      <c r="L123" s="111"/>
      <c r="M123" s="111"/>
      <c r="N123" s="111"/>
      <c r="O123" s="111"/>
      <c r="P123" s="111"/>
      <c r="Q123" s="111"/>
      <c r="R123" s="38" t="s">
        <v>104</v>
      </c>
      <c r="S123" s="28" t="s">
        <v>153</v>
      </c>
      <c r="T123" s="27">
        <f t="shared" si="18"/>
        <v>12</v>
      </c>
      <c r="U123" s="28">
        <v>4</v>
      </c>
      <c r="V123" s="28">
        <f t="shared" si="18"/>
        <v>3</v>
      </c>
      <c r="W123" s="28">
        <f t="shared" si="18"/>
        <v>4</v>
      </c>
      <c r="X123" s="28">
        <f t="shared" si="18"/>
        <v>3</v>
      </c>
      <c r="Y123" s="28">
        <f>Y125</f>
        <v>3</v>
      </c>
      <c r="Z123" s="49">
        <f t="shared" si="19"/>
        <v>29</v>
      </c>
      <c r="AA123" s="28">
        <v>2020</v>
      </c>
      <c r="AB123" s="26"/>
      <c r="AC123" s="134"/>
    </row>
    <row r="124" spans="1:29" s="25" customFormat="1" ht="62.25" customHeight="1" x14ac:dyDescent="0.3">
      <c r="A124" s="111" t="s">
        <v>25</v>
      </c>
      <c r="B124" s="111" t="s">
        <v>27</v>
      </c>
      <c r="C124" s="111" t="s">
        <v>38</v>
      </c>
      <c r="D124" s="112" t="s">
        <v>26</v>
      </c>
      <c r="E124" s="112" t="s">
        <v>25</v>
      </c>
      <c r="F124" s="112" t="s">
        <v>25</v>
      </c>
      <c r="G124" s="112" t="s">
        <v>38</v>
      </c>
      <c r="H124" s="112" t="s">
        <v>25</v>
      </c>
      <c r="I124" s="111" t="s">
        <v>27</v>
      </c>
      <c r="J124" s="111" t="s">
        <v>61</v>
      </c>
      <c r="K124" s="111" t="s">
        <v>25</v>
      </c>
      <c r="L124" s="111" t="s">
        <v>26</v>
      </c>
      <c r="M124" s="111" t="s">
        <v>25</v>
      </c>
      <c r="N124" s="111" t="s">
        <v>25</v>
      </c>
      <c r="O124" s="111" t="s">
        <v>25</v>
      </c>
      <c r="P124" s="111" t="s">
        <v>25</v>
      </c>
      <c r="Q124" s="111" t="s">
        <v>25</v>
      </c>
      <c r="R124" s="38" t="s">
        <v>103</v>
      </c>
      <c r="S124" s="28" t="s">
        <v>29</v>
      </c>
      <c r="T124" s="42">
        <v>225</v>
      </c>
      <c r="U124" s="43">
        <v>163</v>
      </c>
      <c r="V124" s="43">
        <v>107</v>
      </c>
      <c r="W124" s="43">
        <v>75</v>
      </c>
      <c r="X124" s="43">
        <v>155.9</v>
      </c>
      <c r="Y124" s="43">
        <v>162.1</v>
      </c>
      <c r="Z124" s="51">
        <f t="shared" si="19"/>
        <v>888</v>
      </c>
      <c r="AA124" s="28">
        <v>2020</v>
      </c>
      <c r="AB124" s="26"/>
      <c r="AC124" s="134"/>
    </row>
    <row r="125" spans="1:29" s="25" customFormat="1" ht="96.75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165</v>
      </c>
      <c r="S125" s="28" t="s">
        <v>153</v>
      </c>
      <c r="T125" s="27">
        <v>9</v>
      </c>
      <c r="U125" s="28">
        <v>4</v>
      </c>
      <c r="V125" s="28">
        <v>3</v>
      </c>
      <c r="W125" s="28">
        <v>3</v>
      </c>
      <c r="X125" s="28">
        <v>3</v>
      </c>
      <c r="Y125" s="28">
        <v>3</v>
      </c>
      <c r="Z125" s="49">
        <f t="shared" si="19"/>
        <v>25</v>
      </c>
      <c r="AA125" s="28">
        <v>2020</v>
      </c>
      <c r="AB125" s="26"/>
      <c r="AC125" s="134"/>
    </row>
    <row r="126" spans="1:29" s="25" customFormat="1" ht="65.25" customHeight="1" x14ac:dyDescent="0.3">
      <c r="A126" s="111" t="s">
        <v>25</v>
      </c>
      <c r="B126" s="111" t="s">
        <v>25</v>
      </c>
      <c r="C126" s="111" t="s">
        <v>105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103</v>
      </c>
      <c r="S126" s="28" t="s">
        <v>29</v>
      </c>
      <c r="T126" s="50">
        <v>73</v>
      </c>
      <c r="U126" s="28"/>
      <c r="V126" s="51"/>
      <c r="W126" s="50">
        <v>43</v>
      </c>
      <c r="X126" s="28"/>
      <c r="Y126" s="28"/>
      <c r="Z126" s="51">
        <f t="shared" si="19"/>
        <v>116</v>
      </c>
      <c r="AA126" s="28">
        <v>2018</v>
      </c>
      <c r="AB126" s="26"/>
      <c r="AC126" s="134"/>
    </row>
    <row r="127" spans="1:29" s="25" customFormat="1" ht="63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106</v>
      </c>
      <c r="S127" s="28" t="s">
        <v>153</v>
      </c>
      <c r="T127" s="27">
        <v>1</v>
      </c>
      <c r="U127" s="28"/>
      <c r="V127" s="28"/>
      <c r="W127" s="28">
        <v>1</v>
      </c>
      <c r="X127" s="28"/>
      <c r="Y127" s="28"/>
      <c r="Z127" s="49">
        <f t="shared" si="19"/>
        <v>2</v>
      </c>
      <c r="AA127" s="28">
        <v>2018</v>
      </c>
      <c r="AB127" s="26"/>
      <c r="AC127" s="134"/>
    </row>
    <row r="128" spans="1:29" s="25" customFormat="1" ht="63.75" customHeight="1" x14ac:dyDescent="0.3">
      <c r="A128" s="111" t="s">
        <v>25</v>
      </c>
      <c r="B128" s="111" t="s">
        <v>25</v>
      </c>
      <c r="C128" s="111" t="s">
        <v>27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103</v>
      </c>
      <c r="S128" s="28" t="s">
        <v>29</v>
      </c>
      <c r="T128" s="50">
        <v>11</v>
      </c>
      <c r="U128" s="28"/>
      <c r="V128" s="28"/>
      <c r="W128" s="28"/>
      <c r="X128" s="28"/>
      <c r="Y128" s="28"/>
      <c r="Z128" s="51">
        <f t="shared" si="19"/>
        <v>11</v>
      </c>
      <c r="AA128" s="28">
        <v>2015</v>
      </c>
      <c r="AB128" s="26"/>
      <c r="AC128" s="134"/>
    </row>
    <row r="129" spans="1:29" s="25" customFormat="1" ht="61.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107</v>
      </c>
      <c r="S129" s="28" t="s">
        <v>153</v>
      </c>
      <c r="T129" s="27">
        <v>1</v>
      </c>
      <c r="U129" s="28"/>
      <c r="V129" s="28"/>
      <c r="W129" s="28"/>
      <c r="X129" s="28"/>
      <c r="Y129" s="28"/>
      <c r="Z129" s="49">
        <f t="shared" si="19"/>
        <v>1</v>
      </c>
      <c r="AA129" s="28">
        <v>2015</v>
      </c>
      <c r="AB129" s="26"/>
      <c r="AC129" s="134"/>
    </row>
    <row r="130" spans="1:29" s="25" customFormat="1" ht="60.75" customHeight="1" x14ac:dyDescent="0.3">
      <c r="A130" s="111" t="s">
        <v>25</v>
      </c>
      <c r="B130" s="111" t="s">
        <v>25</v>
      </c>
      <c r="C130" s="111" t="s">
        <v>76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103</v>
      </c>
      <c r="S130" s="28" t="s">
        <v>29</v>
      </c>
      <c r="T130" s="50">
        <v>70</v>
      </c>
      <c r="U130" s="81"/>
      <c r="V130" s="28"/>
      <c r="W130" s="51"/>
      <c r="X130" s="28"/>
      <c r="Y130" s="28"/>
      <c r="Z130" s="51">
        <f t="shared" si="19"/>
        <v>70</v>
      </c>
      <c r="AA130" s="28">
        <v>2015</v>
      </c>
      <c r="AB130" s="26"/>
      <c r="AC130" s="134"/>
    </row>
    <row r="131" spans="1:29" s="25" customFormat="1" ht="58.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108</v>
      </c>
      <c r="S131" s="28" t="s">
        <v>153</v>
      </c>
      <c r="T131" s="27">
        <v>1</v>
      </c>
      <c r="U131" s="28"/>
      <c r="V131" s="28"/>
      <c r="W131" s="28"/>
      <c r="X131" s="28"/>
      <c r="Y131" s="28"/>
      <c r="Z131" s="49">
        <f t="shared" si="19"/>
        <v>1</v>
      </c>
      <c r="AA131" s="28">
        <v>2015</v>
      </c>
      <c r="AB131" s="26"/>
      <c r="AC131" s="134"/>
    </row>
    <row r="132" spans="1:29" s="25" customFormat="1" ht="79.5" customHeight="1" x14ac:dyDescent="0.3">
      <c r="A132" s="111" t="s">
        <v>25</v>
      </c>
      <c r="B132" s="111" t="s">
        <v>26</v>
      </c>
      <c r="C132" s="111" t="s">
        <v>26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41" t="s">
        <v>109</v>
      </c>
      <c r="S132" s="28" t="s">
        <v>29</v>
      </c>
      <c r="T132" s="42">
        <v>600</v>
      </c>
      <c r="U132" s="43"/>
      <c r="V132" s="43">
        <v>40</v>
      </c>
      <c r="W132" s="43">
        <v>187.5</v>
      </c>
      <c r="X132" s="43">
        <v>422.3</v>
      </c>
      <c r="Y132" s="43">
        <v>223</v>
      </c>
      <c r="Z132" s="51">
        <f t="shared" si="19"/>
        <v>1472.8</v>
      </c>
      <c r="AA132" s="28">
        <v>2020</v>
      </c>
      <c r="AB132" s="26"/>
      <c r="AC132" s="134"/>
    </row>
    <row r="133" spans="1:29" s="25" customFormat="1" ht="39.7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104</v>
      </c>
      <c r="S133" s="28" t="s">
        <v>153</v>
      </c>
      <c r="T133" s="27">
        <v>2</v>
      </c>
      <c r="U133" s="28"/>
      <c r="V133" s="28"/>
      <c r="W133" s="28">
        <v>1</v>
      </c>
      <c r="X133" s="28">
        <v>2</v>
      </c>
      <c r="Y133" s="28">
        <v>1</v>
      </c>
      <c r="Z133" s="49">
        <f t="shared" si="19"/>
        <v>6</v>
      </c>
      <c r="AA133" s="28">
        <v>2020</v>
      </c>
      <c r="AB133" s="26"/>
      <c r="AC133" s="134"/>
    </row>
    <row r="134" spans="1:29" s="25" customFormat="1" ht="60.75" customHeight="1" x14ac:dyDescent="0.3">
      <c r="A134" s="111"/>
      <c r="B134" s="111"/>
      <c r="C134" s="111"/>
      <c r="D134" s="112"/>
      <c r="E134" s="112"/>
      <c r="F134" s="112"/>
      <c r="G134" s="112"/>
      <c r="H134" s="112"/>
      <c r="I134" s="111"/>
      <c r="J134" s="111"/>
      <c r="K134" s="111"/>
      <c r="L134" s="111"/>
      <c r="M134" s="111"/>
      <c r="N134" s="111"/>
      <c r="O134" s="111"/>
      <c r="P134" s="111"/>
      <c r="Q134" s="111"/>
      <c r="R134" s="38" t="s">
        <v>160</v>
      </c>
      <c r="S134" s="28" t="s">
        <v>153</v>
      </c>
      <c r="T134" s="27">
        <v>2</v>
      </c>
      <c r="U134" s="28"/>
      <c r="V134" s="28">
        <v>1</v>
      </c>
      <c r="W134" s="28"/>
      <c r="X134" s="28"/>
      <c r="Y134" s="28"/>
      <c r="Z134" s="49">
        <f t="shared" si="19"/>
        <v>3</v>
      </c>
      <c r="AA134" s="28">
        <v>2017</v>
      </c>
      <c r="AB134" s="26"/>
      <c r="AC134" s="134"/>
    </row>
    <row r="135" spans="1:29" s="25" customFormat="1" ht="103.5" customHeight="1" x14ac:dyDescent="0.3">
      <c r="A135" s="111" t="s">
        <v>25</v>
      </c>
      <c r="B135" s="111" t="s">
        <v>26</v>
      </c>
      <c r="C135" s="111" t="s">
        <v>26</v>
      </c>
      <c r="D135" s="112" t="s">
        <v>26</v>
      </c>
      <c r="E135" s="112" t="s">
        <v>25</v>
      </c>
      <c r="F135" s="112" t="s">
        <v>25</v>
      </c>
      <c r="G135" s="112" t="s">
        <v>38</v>
      </c>
      <c r="H135" s="112" t="s">
        <v>25</v>
      </c>
      <c r="I135" s="111" t="s">
        <v>27</v>
      </c>
      <c r="J135" s="111" t="s">
        <v>61</v>
      </c>
      <c r="K135" s="111" t="s">
        <v>25</v>
      </c>
      <c r="L135" s="111" t="s">
        <v>26</v>
      </c>
      <c r="M135" s="111" t="s">
        <v>25</v>
      </c>
      <c r="N135" s="111" t="s">
        <v>25</v>
      </c>
      <c r="O135" s="111" t="s">
        <v>25</v>
      </c>
      <c r="P135" s="111" t="s">
        <v>25</v>
      </c>
      <c r="Q135" s="111" t="s">
        <v>25</v>
      </c>
      <c r="R135" s="38" t="s">
        <v>110</v>
      </c>
      <c r="S135" s="28" t="s">
        <v>29</v>
      </c>
      <c r="T135" s="50">
        <v>214</v>
      </c>
      <c r="U135" s="51">
        <v>214.5</v>
      </c>
      <c r="V135" s="51">
        <v>0</v>
      </c>
      <c r="W135" s="51">
        <v>0</v>
      </c>
      <c r="X135" s="51">
        <v>0</v>
      </c>
      <c r="Y135" s="51">
        <v>0</v>
      </c>
      <c r="Z135" s="51">
        <f t="shared" si="19"/>
        <v>428.5</v>
      </c>
      <c r="AA135" s="28">
        <v>2016</v>
      </c>
      <c r="AB135" s="36"/>
      <c r="AC135" s="134"/>
    </row>
    <row r="136" spans="1:29" s="25" customFormat="1" ht="99" customHeight="1" x14ac:dyDescent="0.3">
      <c r="A136" s="111"/>
      <c r="B136" s="111"/>
      <c r="C136" s="111"/>
      <c r="D136" s="112"/>
      <c r="E136" s="112"/>
      <c r="F136" s="112"/>
      <c r="G136" s="112"/>
      <c r="H136" s="112"/>
      <c r="I136" s="111"/>
      <c r="J136" s="111"/>
      <c r="K136" s="111"/>
      <c r="L136" s="111"/>
      <c r="M136" s="111"/>
      <c r="N136" s="111"/>
      <c r="O136" s="111"/>
      <c r="P136" s="111"/>
      <c r="Q136" s="111"/>
      <c r="R136" s="38" t="s">
        <v>161</v>
      </c>
      <c r="S136" s="28" t="s">
        <v>152</v>
      </c>
      <c r="T136" s="27">
        <v>24</v>
      </c>
      <c r="U136" s="28">
        <v>28</v>
      </c>
      <c r="V136" s="28">
        <v>20</v>
      </c>
      <c r="W136" s="28">
        <v>20</v>
      </c>
      <c r="X136" s="28">
        <v>20</v>
      </c>
      <c r="Y136" s="28">
        <v>20</v>
      </c>
      <c r="Z136" s="49">
        <f t="shared" si="19"/>
        <v>132</v>
      </c>
      <c r="AA136" s="28">
        <v>2020</v>
      </c>
      <c r="AB136" s="36"/>
      <c r="AC136" s="134"/>
    </row>
    <row r="137" spans="1:29" s="25" customFormat="1" ht="101.25" customHeight="1" x14ac:dyDescent="0.3">
      <c r="A137" s="111" t="s">
        <v>25</v>
      </c>
      <c r="B137" s="111" t="s">
        <v>26</v>
      </c>
      <c r="C137" s="111" t="s">
        <v>25</v>
      </c>
      <c r="D137" s="112" t="s">
        <v>26</v>
      </c>
      <c r="E137" s="112" t="s">
        <v>25</v>
      </c>
      <c r="F137" s="112" t="s">
        <v>25</v>
      </c>
      <c r="G137" s="112" t="s">
        <v>38</v>
      </c>
      <c r="H137" s="112" t="s">
        <v>25</v>
      </c>
      <c r="I137" s="111" t="s">
        <v>27</v>
      </c>
      <c r="J137" s="111" t="s">
        <v>61</v>
      </c>
      <c r="K137" s="111" t="s">
        <v>25</v>
      </c>
      <c r="L137" s="111" t="s">
        <v>26</v>
      </c>
      <c r="M137" s="111" t="s">
        <v>25</v>
      </c>
      <c r="N137" s="111" t="s">
        <v>25</v>
      </c>
      <c r="O137" s="111" t="s">
        <v>25</v>
      </c>
      <c r="P137" s="111" t="s">
        <v>25</v>
      </c>
      <c r="Q137" s="111" t="s">
        <v>25</v>
      </c>
      <c r="R137" s="38" t="s">
        <v>111</v>
      </c>
      <c r="S137" s="28" t="s">
        <v>29</v>
      </c>
      <c r="T137" s="50"/>
      <c r="U137" s="51"/>
      <c r="V137" s="51"/>
      <c r="W137" s="51"/>
      <c r="X137" s="51">
        <v>125</v>
      </c>
      <c r="Y137" s="51">
        <v>176.1</v>
      </c>
      <c r="Z137" s="51">
        <f t="shared" si="19"/>
        <v>301.10000000000002</v>
      </c>
      <c r="AA137" s="28">
        <v>2020</v>
      </c>
      <c r="AB137" s="26"/>
      <c r="AC137" s="134"/>
    </row>
    <row r="138" spans="1:29" s="25" customFormat="1" ht="41.2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112</v>
      </c>
      <c r="S138" s="28" t="s">
        <v>153</v>
      </c>
      <c r="T138" s="27"/>
      <c r="U138" s="28"/>
      <c r="V138" s="28"/>
      <c r="W138" s="28"/>
      <c r="X138" s="28">
        <v>1</v>
      </c>
      <c r="Y138" s="28">
        <v>1</v>
      </c>
      <c r="Z138" s="65">
        <f t="shared" si="19"/>
        <v>2</v>
      </c>
      <c r="AA138" s="28">
        <v>2020</v>
      </c>
      <c r="AB138" s="26"/>
      <c r="AC138" s="134"/>
    </row>
    <row r="139" spans="1:29" s="25" customFormat="1" ht="79.5" customHeight="1" x14ac:dyDescent="0.3">
      <c r="A139" s="111" t="s">
        <v>25</v>
      </c>
      <c r="B139" s="111" t="s">
        <v>25</v>
      </c>
      <c r="C139" s="111" t="s">
        <v>27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113</v>
      </c>
      <c r="S139" s="28" t="s">
        <v>29</v>
      </c>
      <c r="T139" s="27"/>
      <c r="U139" s="43"/>
      <c r="V139" s="43">
        <v>23</v>
      </c>
      <c r="W139" s="43"/>
      <c r="X139" s="43"/>
      <c r="Y139" s="43"/>
      <c r="Z139" s="51">
        <f t="shared" si="19"/>
        <v>23</v>
      </c>
      <c r="AA139" s="28">
        <v>2017</v>
      </c>
      <c r="AB139" s="26"/>
      <c r="AC139" s="134"/>
    </row>
    <row r="140" spans="1:29" s="25" customFormat="1" ht="42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114</v>
      </c>
      <c r="S140" s="28" t="s">
        <v>153</v>
      </c>
      <c r="T140" s="27"/>
      <c r="U140" s="28"/>
      <c r="V140" s="28">
        <v>1</v>
      </c>
      <c r="W140" s="28"/>
      <c r="X140" s="28"/>
      <c r="Y140" s="28"/>
      <c r="Z140" s="49">
        <f t="shared" si="19"/>
        <v>1</v>
      </c>
      <c r="AA140" s="28">
        <v>2017</v>
      </c>
      <c r="AB140" s="26"/>
      <c r="AC140" s="134"/>
    </row>
    <row r="141" spans="1:29" s="25" customFormat="1" ht="80.25" customHeight="1" x14ac:dyDescent="0.3">
      <c r="A141" s="111"/>
      <c r="B141" s="111"/>
      <c r="C141" s="111"/>
      <c r="D141" s="112"/>
      <c r="E141" s="112"/>
      <c r="F141" s="112"/>
      <c r="G141" s="112"/>
      <c r="H141" s="112"/>
      <c r="I141" s="111"/>
      <c r="J141" s="111"/>
      <c r="K141" s="111"/>
      <c r="L141" s="111"/>
      <c r="M141" s="111"/>
      <c r="N141" s="111"/>
      <c r="O141" s="111"/>
      <c r="P141" s="111"/>
      <c r="Q141" s="111"/>
      <c r="R141" s="41" t="s">
        <v>115</v>
      </c>
      <c r="S141" s="28" t="s">
        <v>116</v>
      </c>
      <c r="T141" s="70">
        <v>1</v>
      </c>
      <c r="U141" s="71">
        <v>1</v>
      </c>
      <c r="V141" s="71">
        <v>1</v>
      </c>
      <c r="W141" s="71">
        <v>1</v>
      </c>
      <c r="X141" s="71">
        <v>1</v>
      </c>
      <c r="Y141" s="71">
        <v>1</v>
      </c>
      <c r="Z141" s="71">
        <v>1</v>
      </c>
      <c r="AA141" s="28">
        <v>2020</v>
      </c>
      <c r="AB141" s="26"/>
      <c r="AC141" s="134"/>
    </row>
    <row r="142" spans="1:29" s="25" customFormat="1" ht="46.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117</v>
      </c>
      <c r="S142" s="28" t="s">
        <v>41</v>
      </c>
      <c r="T142" s="27">
        <v>4</v>
      </c>
      <c r="U142" s="28">
        <v>4</v>
      </c>
      <c r="V142" s="28">
        <v>4</v>
      </c>
      <c r="W142" s="28">
        <v>4</v>
      </c>
      <c r="X142" s="28">
        <v>4</v>
      </c>
      <c r="Y142" s="28">
        <v>4</v>
      </c>
      <c r="Z142" s="49">
        <f>Y142+X142+W142+V142+U142+T142</f>
        <v>24</v>
      </c>
      <c r="AA142" s="28">
        <v>2020</v>
      </c>
      <c r="AB142" s="26"/>
      <c r="AC142" s="134"/>
    </row>
    <row r="143" spans="1:29" s="25" customFormat="1" ht="42" customHeight="1" x14ac:dyDescent="0.3">
      <c r="A143" s="113" t="s">
        <v>25</v>
      </c>
      <c r="B143" s="113" t="s">
        <v>25</v>
      </c>
      <c r="C143" s="113" t="s">
        <v>25</v>
      </c>
      <c r="D143" s="114" t="s">
        <v>26</v>
      </c>
      <c r="E143" s="114" t="s">
        <v>25</v>
      </c>
      <c r="F143" s="114" t="s">
        <v>25</v>
      </c>
      <c r="G143" s="114" t="s">
        <v>38</v>
      </c>
      <c r="H143" s="114" t="s">
        <v>25</v>
      </c>
      <c r="I143" s="113" t="s">
        <v>27</v>
      </c>
      <c r="J143" s="113" t="s">
        <v>61</v>
      </c>
      <c r="K143" s="113" t="s">
        <v>25</v>
      </c>
      <c r="L143" s="113" t="s">
        <v>61</v>
      </c>
      <c r="M143" s="113" t="s">
        <v>25</v>
      </c>
      <c r="N143" s="113" t="s">
        <v>25</v>
      </c>
      <c r="O143" s="113" t="s">
        <v>25</v>
      </c>
      <c r="P143" s="113" t="s">
        <v>25</v>
      </c>
      <c r="Q143" s="113" t="s">
        <v>25</v>
      </c>
      <c r="R143" s="45" t="s">
        <v>118</v>
      </c>
      <c r="S143" s="46" t="s">
        <v>29</v>
      </c>
      <c r="T143" s="47">
        <f t="shared" ref="T143:V143" si="20">T146+T149+T151+T154+T157+T161+T164</f>
        <v>385</v>
      </c>
      <c r="U143" s="47">
        <f t="shared" si="20"/>
        <v>687</v>
      </c>
      <c r="V143" s="47">
        <f t="shared" si="20"/>
        <v>483</v>
      </c>
      <c r="W143" s="47">
        <f>W146+W147+W151+W152+W154+W155+W157+W161+W164</f>
        <v>283</v>
      </c>
      <c r="X143" s="47">
        <f t="shared" ref="X143:Y143" si="21">X146+X147+X151+X152+X154+X155+X157+X161+X164</f>
        <v>428.1</v>
      </c>
      <c r="Y143" s="47">
        <f t="shared" si="21"/>
        <v>218</v>
      </c>
      <c r="Z143" s="47">
        <f>T143+U143+V143+W143+X143+Y143</f>
        <v>2484.1</v>
      </c>
      <c r="AA143" s="46">
        <v>2020</v>
      </c>
      <c r="AB143" s="26"/>
      <c r="AC143" s="134"/>
    </row>
    <row r="144" spans="1:29" s="25" customFormat="1" ht="60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119</v>
      </c>
      <c r="S144" s="28" t="s">
        <v>32</v>
      </c>
      <c r="T144" s="27">
        <v>52.8</v>
      </c>
      <c r="U144" s="28">
        <v>60</v>
      </c>
      <c r="V144" s="27">
        <v>57.6</v>
      </c>
      <c r="W144" s="28">
        <v>58.2</v>
      </c>
      <c r="X144" s="28">
        <v>56.4</v>
      </c>
      <c r="Y144" s="28">
        <v>54.3</v>
      </c>
      <c r="Z144" s="51">
        <v>54.3</v>
      </c>
      <c r="AA144" s="28">
        <v>2020</v>
      </c>
      <c r="AB144" s="26"/>
      <c r="AC144" s="134"/>
    </row>
    <row r="145" spans="1:29" s="25" customFormat="1" ht="62.2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120</v>
      </c>
      <c r="S145" s="28" t="s">
        <v>41</v>
      </c>
      <c r="T145" s="27">
        <v>20</v>
      </c>
      <c r="U145" s="28">
        <v>18</v>
      </c>
      <c r="V145" s="28">
        <v>14</v>
      </c>
      <c r="W145" s="28">
        <v>14</v>
      </c>
      <c r="X145" s="28">
        <v>14</v>
      </c>
      <c r="Y145" s="28">
        <v>14</v>
      </c>
      <c r="Z145" s="49">
        <v>14</v>
      </c>
      <c r="AA145" s="28">
        <v>2020</v>
      </c>
      <c r="AB145" s="36"/>
      <c r="AC145" s="134"/>
    </row>
    <row r="146" spans="1:29" s="25" customFormat="1" ht="34.5" customHeight="1" x14ac:dyDescent="0.3">
      <c r="A146" s="111" t="s">
        <v>25</v>
      </c>
      <c r="B146" s="111" t="s">
        <v>25</v>
      </c>
      <c r="C146" s="111" t="s">
        <v>37</v>
      </c>
      <c r="D146" s="112" t="s">
        <v>26</v>
      </c>
      <c r="E146" s="112" t="s">
        <v>25</v>
      </c>
      <c r="F146" s="112" t="s">
        <v>25</v>
      </c>
      <c r="G146" s="112" t="s">
        <v>38</v>
      </c>
      <c r="H146" s="112" t="s">
        <v>25</v>
      </c>
      <c r="I146" s="111" t="s">
        <v>27</v>
      </c>
      <c r="J146" s="111" t="s">
        <v>61</v>
      </c>
      <c r="K146" s="111" t="s">
        <v>25</v>
      </c>
      <c r="L146" s="120" t="s">
        <v>61</v>
      </c>
      <c r="M146" s="111" t="s">
        <v>25</v>
      </c>
      <c r="N146" s="111" t="s">
        <v>25</v>
      </c>
      <c r="O146" s="111" t="s">
        <v>25</v>
      </c>
      <c r="P146" s="111" t="s">
        <v>25</v>
      </c>
      <c r="Q146" s="111" t="s">
        <v>25</v>
      </c>
      <c r="R146" s="156" t="s">
        <v>121</v>
      </c>
      <c r="S146" s="158" t="s">
        <v>29</v>
      </c>
      <c r="T146" s="42">
        <v>60</v>
      </c>
      <c r="U146" s="43">
        <v>78</v>
      </c>
      <c r="V146" s="43">
        <v>78</v>
      </c>
      <c r="W146" s="43"/>
      <c r="X146" s="43"/>
      <c r="Y146" s="43"/>
      <c r="Z146" s="51">
        <f>T146+U146+V146+W146+X146+Y146</f>
        <v>216</v>
      </c>
      <c r="AA146" s="28">
        <v>2017</v>
      </c>
      <c r="AB146" s="143"/>
      <c r="AC146" s="137"/>
    </row>
    <row r="147" spans="1:29" s="25" customFormat="1" ht="27" customHeight="1" x14ac:dyDescent="0.3">
      <c r="A147" s="111" t="s">
        <v>25</v>
      </c>
      <c r="B147" s="111" t="s">
        <v>25</v>
      </c>
      <c r="C147" s="111" t="s">
        <v>61</v>
      </c>
      <c r="D147" s="112" t="s">
        <v>26</v>
      </c>
      <c r="E147" s="112" t="s">
        <v>25</v>
      </c>
      <c r="F147" s="112" t="s">
        <v>25</v>
      </c>
      <c r="G147" s="112" t="s">
        <v>38</v>
      </c>
      <c r="H147" s="112" t="s">
        <v>25</v>
      </c>
      <c r="I147" s="111" t="s">
        <v>27</v>
      </c>
      <c r="J147" s="111" t="s">
        <v>61</v>
      </c>
      <c r="K147" s="111" t="s">
        <v>25</v>
      </c>
      <c r="L147" s="120" t="s">
        <v>61</v>
      </c>
      <c r="M147" s="111" t="s">
        <v>25</v>
      </c>
      <c r="N147" s="111" t="s">
        <v>25</v>
      </c>
      <c r="O147" s="111" t="s">
        <v>25</v>
      </c>
      <c r="P147" s="111" t="s">
        <v>25</v>
      </c>
      <c r="Q147" s="111" t="s">
        <v>25</v>
      </c>
      <c r="R147" s="157"/>
      <c r="S147" s="159"/>
      <c r="T147" s="42"/>
      <c r="U147" s="43"/>
      <c r="V147" s="43"/>
      <c r="W147" s="43">
        <v>78</v>
      </c>
      <c r="X147" s="43">
        <v>78</v>
      </c>
      <c r="Y147" s="43">
        <v>78</v>
      </c>
      <c r="Z147" s="51">
        <f>T147+U147+V147+W147+X147+Y147</f>
        <v>234</v>
      </c>
      <c r="AA147" s="28">
        <v>2020</v>
      </c>
      <c r="AB147" s="26"/>
      <c r="AC147" s="134"/>
    </row>
    <row r="148" spans="1:29" s="25" customFormat="1" ht="59.25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20"/>
      <c r="M148" s="111"/>
      <c r="N148" s="111"/>
      <c r="O148" s="111"/>
      <c r="P148" s="111"/>
      <c r="Q148" s="111"/>
      <c r="R148" s="38" t="s">
        <v>122</v>
      </c>
      <c r="S148" s="28" t="s">
        <v>123</v>
      </c>
      <c r="T148" s="27">
        <v>25</v>
      </c>
      <c r="U148" s="28">
        <v>31</v>
      </c>
      <c r="V148" s="28">
        <v>31</v>
      </c>
      <c r="W148" s="28">
        <v>31</v>
      </c>
      <c r="X148" s="28">
        <v>30</v>
      </c>
      <c r="Y148" s="28">
        <v>30</v>
      </c>
      <c r="Z148" s="49">
        <f t="shared" ref="Z148:Z164" si="22">Y148+X148+W148+V148+U148+T148</f>
        <v>178</v>
      </c>
      <c r="AA148" s="28">
        <v>2020</v>
      </c>
      <c r="AB148" s="26"/>
      <c r="AC148" s="134"/>
    </row>
    <row r="149" spans="1:29" s="25" customFormat="1" ht="63.75" customHeight="1" x14ac:dyDescent="0.3">
      <c r="A149" s="111" t="s">
        <v>25</v>
      </c>
      <c r="B149" s="111" t="s">
        <v>25</v>
      </c>
      <c r="C149" s="111" t="s">
        <v>37</v>
      </c>
      <c r="D149" s="112" t="s">
        <v>26</v>
      </c>
      <c r="E149" s="112" t="s">
        <v>25</v>
      </c>
      <c r="F149" s="112" t="s">
        <v>25</v>
      </c>
      <c r="G149" s="112" t="s">
        <v>38</v>
      </c>
      <c r="H149" s="112" t="s">
        <v>25</v>
      </c>
      <c r="I149" s="111" t="s">
        <v>27</v>
      </c>
      <c r="J149" s="111" t="s">
        <v>61</v>
      </c>
      <c r="K149" s="111" t="s">
        <v>25</v>
      </c>
      <c r="L149" s="120" t="s">
        <v>61</v>
      </c>
      <c r="M149" s="111" t="s">
        <v>25</v>
      </c>
      <c r="N149" s="111" t="s">
        <v>25</v>
      </c>
      <c r="O149" s="111" t="s">
        <v>25</v>
      </c>
      <c r="P149" s="111" t="s">
        <v>25</v>
      </c>
      <c r="Q149" s="111" t="s">
        <v>25</v>
      </c>
      <c r="R149" s="38" t="s">
        <v>124</v>
      </c>
      <c r="S149" s="28" t="s">
        <v>29</v>
      </c>
      <c r="T149" s="43">
        <v>10</v>
      </c>
      <c r="U149" s="43"/>
      <c r="V149" s="43"/>
      <c r="W149" s="43"/>
      <c r="X149" s="43"/>
      <c r="Y149" s="43"/>
      <c r="Z149" s="51">
        <f t="shared" si="22"/>
        <v>10</v>
      </c>
      <c r="AA149" s="28">
        <v>2015</v>
      </c>
      <c r="AB149" s="26"/>
      <c r="AC149" s="134"/>
    </row>
    <row r="150" spans="1:29" s="25" customFormat="1" ht="44.25" customHeight="1" x14ac:dyDescent="0.3">
      <c r="A150" s="111"/>
      <c r="B150" s="111"/>
      <c r="C150" s="111"/>
      <c r="D150" s="112"/>
      <c r="E150" s="112"/>
      <c r="F150" s="112"/>
      <c r="G150" s="112"/>
      <c r="H150" s="112"/>
      <c r="I150" s="111"/>
      <c r="J150" s="111"/>
      <c r="K150" s="111"/>
      <c r="L150" s="120"/>
      <c r="M150" s="111"/>
      <c r="N150" s="111"/>
      <c r="O150" s="111"/>
      <c r="P150" s="111"/>
      <c r="Q150" s="111"/>
      <c r="R150" s="38" t="s">
        <v>125</v>
      </c>
      <c r="S150" s="28" t="s">
        <v>152</v>
      </c>
      <c r="T150" s="28">
        <v>30</v>
      </c>
      <c r="U150" s="28"/>
      <c r="V150" s="28"/>
      <c r="W150" s="28"/>
      <c r="X150" s="28"/>
      <c r="Y150" s="28"/>
      <c r="Z150" s="49">
        <f t="shared" si="22"/>
        <v>30</v>
      </c>
      <c r="AA150" s="28">
        <v>2015</v>
      </c>
      <c r="AB150" s="26"/>
      <c r="AC150" s="134"/>
    </row>
    <row r="151" spans="1:29" s="25" customFormat="1" ht="30" customHeight="1" x14ac:dyDescent="0.3">
      <c r="A151" s="111" t="s">
        <v>25</v>
      </c>
      <c r="B151" s="111" t="s">
        <v>25</v>
      </c>
      <c r="C151" s="111" t="s">
        <v>37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56" t="s">
        <v>126</v>
      </c>
      <c r="S151" s="158" t="s">
        <v>29</v>
      </c>
      <c r="T151" s="42">
        <v>55</v>
      </c>
      <c r="U151" s="43">
        <v>65</v>
      </c>
      <c r="V151" s="43">
        <v>65</v>
      </c>
      <c r="W151" s="43"/>
      <c r="X151" s="43"/>
      <c r="Y151" s="43"/>
      <c r="Z151" s="51">
        <f>T151+U151+V151+W151+X151+Y151</f>
        <v>185</v>
      </c>
      <c r="AA151" s="28">
        <v>2017</v>
      </c>
      <c r="AB151" s="143"/>
      <c r="AC151" s="137"/>
    </row>
    <row r="152" spans="1:29" s="25" customFormat="1" ht="31.5" customHeight="1" x14ac:dyDescent="0.3">
      <c r="A152" s="111" t="s">
        <v>25</v>
      </c>
      <c r="B152" s="111" t="s">
        <v>25</v>
      </c>
      <c r="C152" s="111" t="s">
        <v>61</v>
      </c>
      <c r="D152" s="112" t="s">
        <v>26</v>
      </c>
      <c r="E152" s="112" t="s">
        <v>25</v>
      </c>
      <c r="F152" s="112" t="s">
        <v>25</v>
      </c>
      <c r="G152" s="112" t="s">
        <v>38</v>
      </c>
      <c r="H152" s="112" t="s">
        <v>25</v>
      </c>
      <c r="I152" s="111" t="s">
        <v>27</v>
      </c>
      <c r="J152" s="111" t="s">
        <v>61</v>
      </c>
      <c r="K152" s="111" t="s">
        <v>25</v>
      </c>
      <c r="L152" s="120" t="s">
        <v>61</v>
      </c>
      <c r="M152" s="111" t="s">
        <v>25</v>
      </c>
      <c r="N152" s="111" t="s">
        <v>25</v>
      </c>
      <c r="O152" s="111" t="s">
        <v>25</v>
      </c>
      <c r="P152" s="111" t="s">
        <v>25</v>
      </c>
      <c r="Q152" s="111" t="s">
        <v>25</v>
      </c>
      <c r="R152" s="157"/>
      <c r="S152" s="159"/>
      <c r="T152" s="42"/>
      <c r="U152" s="43"/>
      <c r="V152" s="43"/>
      <c r="W152" s="43">
        <v>65</v>
      </c>
      <c r="X152" s="43">
        <v>65</v>
      </c>
      <c r="Y152" s="43">
        <v>65</v>
      </c>
      <c r="Z152" s="51">
        <f>T152+U152+V152+W152+X152+Y152</f>
        <v>195</v>
      </c>
      <c r="AA152" s="28">
        <v>2020</v>
      </c>
      <c r="AB152" s="26"/>
      <c r="AC152" s="134"/>
    </row>
    <row r="153" spans="1:29" s="25" customFormat="1" ht="43.5" customHeight="1" x14ac:dyDescent="0.3">
      <c r="A153" s="111"/>
      <c r="B153" s="111"/>
      <c r="C153" s="111"/>
      <c r="D153" s="112"/>
      <c r="E153" s="112"/>
      <c r="F153" s="112"/>
      <c r="G153" s="112"/>
      <c r="H153" s="112"/>
      <c r="I153" s="111"/>
      <c r="J153" s="111"/>
      <c r="K153" s="111"/>
      <c r="L153" s="111"/>
      <c r="M153" s="111"/>
      <c r="N153" s="111"/>
      <c r="O153" s="111"/>
      <c r="P153" s="111"/>
      <c r="Q153" s="111"/>
      <c r="R153" s="38" t="s">
        <v>127</v>
      </c>
      <c r="S153" s="28" t="s">
        <v>152</v>
      </c>
      <c r="T153" s="27">
        <v>105</v>
      </c>
      <c r="U153" s="28">
        <v>105</v>
      </c>
      <c r="V153" s="28">
        <v>105</v>
      </c>
      <c r="W153" s="28">
        <v>105</v>
      </c>
      <c r="X153" s="28">
        <v>105</v>
      </c>
      <c r="Y153" s="28">
        <v>105</v>
      </c>
      <c r="Z153" s="49">
        <f t="shared" si="22"/>
        <v>630</v>
      </c>
      <c r="AA153" s="28">
        <v>2020</v>
      </c>
      <c r="AB153" s="26"/>
      <c r="AC153" s="141"/>
    </row>
    <row r="154" spans="1:29" s="25" customFormat="1" ht="40.5" customHeight="1" x14ac:dyDescent="0.3">
      <c r="A154" s="111" t="s">
        <v>25</v>
      </c>
      <c r="B154" s="111" t="s">
        <v>25</v>
      </c>
      <c r="C154" s="111" t="s">
        <v>37</v>
      </c>
      <c r="D154" s="112" t="s">
        <v>26</v>
      </c>
      <c r="E154" s="112" t="s">
        <v>25</v>
      </c>
      <c r="F154" s="112" t="s">
        <v>25</v>
      </c>
      <c r="G154" s="112" t="s">
        <v>38</v>
      </c>
      <c r="H154" s="112" t="s">
        <v>25</v>
      </c>
      <c r="I154" s="111" t="s">
        <v>27</v>
      </c>
      <c r="J154" s="111" t="s">
        <v>61</v>
      </c>
      <c r="K154" s="111" t="s">
        <v>25</v>
      </c>
      <c r="L154" s="111" t="s">
        <v>61</v>
      </c>
      <c r="M154" s="111" t="s">
        <v>25</v>
      </c>
      <c r="N154" s="111" t="s">
        <v>25</v>
      </c>
      <c r="O154" s="111" t="s">
        <v>25</v>
      </c>
      <c r="P154" s="111" t="s">
        <v>25</v>
      </c>
      <c r="Q154" s="111" t="s">
        <v>25</v>
      </c>
      <c r="R154" s="156" t="s">
        <v>128</v>
      </c>
      <c r="S154" s="158" t="s">
        <v>29</v>
      </c>
      <c r="T154" s="42">
        <v>30</v>
      </c>
      <c r="U154" s="43">
        <v>30</v>
      </c>
      <c r="V154" s="43">
        <v>30</v>
      </c>
      <c r="W154" s="43"/>
      <c r="X154" s="43"/>
      <c r="Y154" s="43"/>
      <c r="Z154" s="51">
        <f>T154+U154+V154+W154+X154+Y154</f>
        <v>90</v>
      </c>
      <c r="AA154" s="28">
        <v>2017</v>
      </c>
      <c r="AB154" s="143"/>
      <c r="AC154" s="137"/>
    </row>
    <row r="155" spans="1:29" s="25" customFormat="1" ht="40.5" customHeight="1" x14ac:dyDescent="0.3">
      <c r="A155" s="111" t="s">
        <v>25</v>
      </c>
      <c r="B155" s="111" t="s">
        <v>25</v>
      </c>
      <c r="C155" s="111" t="s">
        <v>61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11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57"/>
      <c r="S155" s="159"/>
      <c r="T155" s="42"/>
      <c r="U155" s="43"/>
      <c r="V155" s="43"/>
      <c r="W155" s="43">
        <v>30</v>
      </c>
      <c r="X155" s="43">
        <v>30</v>
      </c>
      <c r="Y155" s="43">
        <v>30</v>
      </c>
      <c r="Z155" s="51">
        <f>T155+U155+V155+W155+X155+Y155</f>
        <v>90</v>
      </c>
      <c r="AA155" s="28">
        <v>2020</v>
      </c>
      <c r="AB155" s="26"/>
      <c r="AC155" s="134"/>
    </row>
    <row r="156" spans="1:29" s="25" customFormat="1" ht="41.25" customHeight="1" x14ac:dyDescent="0.3">
      <c r="A156" s="111"/>
      <c r="B156" s="111"/>
      <c r="C156" s="111"/>
      <c r="D156" s="112"/>
      <c r="E156" s="112"/>
      <c r="F156" s="112"/>
      <c r="G156" s="112"/>
      <c r="H156" s="112"/>
      <c r="I156" s="111"/>
      <c r="J156" s="111"/>
      <c r="K156" s="111"/>
      <c r="L156" s="111"/>
      <c r="M156" s="111"/>
      <c r="N156" s="111"/>
      <c r="O156" s="111"/>
      <c r="P156" s="111"/>
      <c r="Q156" s="111"/>
      <c r="R156" s="38" t="s">
        <v>129</v>
      </c>
      <c r="S156" s="28" t="s">
        <v>152</v>
      </c>
      <c r="T156" s="27">
        <v>180</v>
      </c>
      <c r="U156" s="28">
        <v>180</v>
      </c>
      <c r="V156" s="28">
        <v>180</v>
      </c>
      <c r="W156" s="28">
        <v>180</v>
      </c>
      <c r="X156" s="28">
        <v>180</v>
      </c>
      <c r="Y156" s="28">
        <v>180</v>
      </c>
      <c r="Z156" s="49">
        <f t="shared" si="22"/>
        <v>1080</v>
      </c>
      <c r="AA156" s="28">
        <v>2020</v>
      </c>
      <c r="AB156" s="26"/>
      <c r="AC156" s="134"/>
    </row>
    <row r="157" spans="1:29" s="25" customFormat="1" ht="118.5" customHeight="1" x14ac:dyDescent="0.3">
      <c r="A157" s="111" t="s">
        <v>25</v>
      </c>
      <c r="B157" s="111" t="s">
        <v>26</v>
      </c>
      <c r="C157" s="111" t="s">
        <v>25</v>
      </c>
      <c r="D157" s="112" t="s">
        <v>26</v>
      </c>
      <c r="E157" s="112" t="s">
        <v>25</v>
      </c>
      <c r="F157" s="112" t="s">
        <v>25</v>
      </c>
      <c r="G157" s="112" t="s">
        <v>38</v>
      </c>
      <c r="H157" s="112" t="s">
        <v>25</v>
      </c>
      <c r="I157" s="111" t="s">
        <v>27</v>
      </c>
      <c r="J157" s="111" t="s">
        <v>61</v>
      </c>
      <c r="K157" s="111" t="s">
        <v>25</v>
      </c>
      <c r="L157" s="111" t="s">
        <v>61</v>
      </c>
      <c r="M157" s="111" t="s">
        <v>25</v>
      </c>
      <c r="N157" s="111" t="s">
        <v>25</v>
      </c>
      <c r="O157" s="111" t="s">
        <v>25</v>
      </c>
      <c r="P157" s="111" t="s">
        <v>25</v>
      </c>
      <c r="Q157" s="111" t="s">
        <v>25</v>
      </c>
      <c r="R157" s="38" t="s">
        <v>130</v>
      </c>
      <c r="S157" s="28" t="s">
        <v>29</v>
      </c>
      <c r="T157" s="50">
        <v>195</v>
      </c>
      <c r="U157" s="51">
        <v>410</v>
      </c>
      <c r="V157" s="51">
        <v>250</v>
      </c>
      <c r="W157" s="51">
        <v>110</v>
      </c>
      <c r="X157" s="51">
        <v>210.1</v>
      </c>
      <c r="Y157" s="51"/>
      <c r="Z157" s="51">
        <f t="shared" si="22"/>
        <v>1175.0999999999999</v>
      </c>
      <c r="AA157" s="28">
        <v>2019</v>
      </c>
      <c r="AB157" s="26"/>
      <c r="AC157" s="134"/>
    </row>
    <row r="158" spans="1:29" s="25" customFormat="1" ht="41.25" customHeight="1" x14ac:dyDescent="0.3">
      <c r="A158" s="111"/>
      <c r="B158" s="111"/>
      <c r="C158" s="111"/>
      <c r="D158" s="112"/>
      <c r="E158" s="112"/>
      <c r="F158" s="112"/>
      <c r="G158" s="112"/>
      <c r="H158" s="112"/>
      <c r="I158" s="111"/>
      <c r="J158" s="111"/>
      <c r="K158" s="111"/>
      <c r="L158" s="111"/>
      <c r="M158" s="111"/>
      <c r="N158" s="111"/>
      <c r="O158" s="111"/>
      <c r="P158" s="111"/>
      <c r="Q158" s="111"/>
      <c r="R158" s="38" t="s">
        <v>131</v>
      </c>
      <c r="S158" s="28" t="s">
        <v>152</v>
      </c>
      <c r="T158" s="27">
        <v>24</v>
      </c>
      <c r="U158" s="28">
        <v>27</v>
      </c>
      <c r="V158" s="28">
        <v>21</v>
      </c>
      <c r="W158" s="28">
        <v>24</v>
      </c>
      <c r="X158" s="28">
        <v>17</v>
      </c>
      <c r="Y158" s="28"/>
      <c r="Z158" s="49">
        <f t="shared" si="22"/>
        <v>113</v>
      </c>
      <c r="AA158" s="28">
        <v>2019</v>
      </c>
      <c r="AB158" s="36"/>
      <c r="AC158" s="134"/>
    </row>
    <row r="159" spans="1:29" s="25" customFormat="1" ht="42.75" customHeight="1" x14ac:dyDescent="0.3">
      <c r="A159" s="111"/>
      <c r="B159" s="111"/>
      <c r="C159" s="111"/>
      <c r="D159" s="112"/>
      <c r="E159" s="112"/>
      <c r="F159" s="112"/>
      <c r="G159" s="112"/>
      <c r="H159" s="112"/>
      <c r="I159" s="111"/>
      <c r="J159" s="111"/>
      <c r="K159" s="111"/>
      <c r="L159" s="111"/>
      <c r="M159" s="111"/>
      <c r="N159" s="111"/>
      <c r="O159" s="111"/>
      <c r="P159" s="111"/>
      <c r="Q159" s="111"/>
      <c r="R159" s="38" t="s">
        <v>132</v>
      </c>
      <c r="S159" s="28" t="s">
        <v>152</v>
      </c>
      <c r="T159" s="27">
        <v>10</v>
      </c>
      <c r="U159" s="28">
        <v>24</v>
      </c>
      <c r="V159" s="28">
        <v>24</v>
      </c>
      <c r="W159" s="28">
        <v>36</v>
      </c>
      <c r="X159" s="28">
        <v>22</v>
      </c>
      <c r="Y159" s="28"/>
      <c r="Z159" s="49">
        <f t="shared" si="22"/>
        <v>116</v>
      </c>
      <c r="AA159" s="28">
        <v>2019</v>
      </c>
      <c r="AB159" s="36"/>
      <c r="AC159" s="134"/>
    </row>
    <row r="160" spans="1:29" s="25" customFormat="1" ht="45.7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133</v>
      </c>
      <c r="S160" s="28" t="s">
        <v>152</v>
      </c>
      <c r="T160" s="27"/>
      <c r="U160" s="28">
        <v>4</v>
      </c>
      <c r="V160" s="28"/>
      <c r="W160" s="28"/>
      <c r="X160" s="28"/>
      <c r="Y160" s="28"/>
      <c r="Z160" s="49">
        <f t="shared" si="22"/>
        <v>4</v>
      </c>
      <c r="AA160" s="28">
        <v>2016</v>
      </c>
      <c r="AB160" s="36"/>
      <c r="AC160" s="134"/>
    </row>
    <row r="161" spans="1:29" s="25" customFormat="1" ht="63.7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134</v>
      </c>
      <c r="S161" s="28" t="s">
        <v>29</v>
      </c>
      <c r="T161" s="42">
        <v>10</v>
      </c>
      <c r="U161" s="43">
        <v>44</v>
      </c>
      <c r="V161" s="43">
        <v>15</v>
      </c>
      <c r="W161" s="43">
        <v>0</v>
      </c>
      <c r="X161" s="43">
        <v>0</v>
      </c>
      <c r="Y161" s="43">
        <v>0</v>
      </c>
      <c r="Z161" s="51">
        <f t="shared" si="22"/>
        <v>69</v>
      </c>
      <c r="AA161" s="28">
        <v>2020</v>
      </c>
      <c r="AB161" s="26"/>
      <c r="AC161" s="134"/>
    </row>
    <row r="162" spans="1:29" s="25" customFormat="1" ht="59.2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135</v>
      </c>
      <c r="S162" s="28" t="s">
        <v>152</v>
      </c>
      <c r="T162" s="27">
        <v>150</v>
      </c>
      <c r="U162" s="28">
        <v>175</v>
      </c>
      <c r="V162" s="28">
        <v>170</v>
      </c>
      <c r="W162" s="28">
        <v>170</v>
      </c>
      <c r="X162" s="28">
        <v>170</v>
      </c>
      <c r="Y162" s="28">
        <v>170</v>
      </c>
      <c r="Z162" s="49">
        <f t="shared" si="22"/>
        <v>1005</v>
      </c>
      <c r="AA162" s="28">
        <v>2020</v>
      </c>
      <c r="AB162" s="36"/>
      <c r="AC162" s="134"/>
    </row>
    <row r="163" spans="1:29" s="25" customFormat="1" ht="64.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79" t="s">
        <v>136</v>
      </c>
      <c r="S163" s="28" t="s">
        <v>41</v>
      </c>
      <c r="T163" s="27"/>
      <c r="U163" s="28">
        <v>4</v>
      </c>
      <c r="V163" s="28"/>
      <c r="W163" s="28"/>
      <c r="X163" s="28"/>
      <c r="Y163" s="28"/>
      <c r="Z163" s="49">
        <v>4</v>
      </c>
      <c r="AA163" s="28">
        <v>2016</v>
      </c>
      <c r="AB163" s="36"/>
      <c r="AC163" s="134"/>
    </row>
    <row r="164" spans="1:29" s="25" customFormat="1" ht="96" customHeight="1" x14ac:dyDescent="0.3">
      <c r="A164" s="111" t="s">
        <v>25</v>
      </c>
      <c r="B164" s="111" t="s">
        <v>26</v>
      </c>
      <c r="C164" s="111" t="s">
        <v>25</v>
      </c>
      <c r="D164" s="112" t="s">
        <v>26</v>
      </c>
      <c r="E164" s="112" t="s">
        <v>25</v>
      </c>
      <c r="F164" s="112" t="s">
        <v>25</v>
      </c>
      <c r="G164" s="112" t="s">
        <v>38</v>
      </c>
      <c r="H164" s="112" t="s">
        <v>25</v>
      </c>
      <c r="I164" s="111" t="s">
        <v>27</v>
      </c>
      <c r="J164" s="111" t="s">
        <v>61</v>
      </c>
      <c r="K164" s="111" t="s">
        <v>25</v>
      </c>
      <c r="L164" s="111" t="s">
        <v>61</v>
      </c>
      <c r="M164" s="111" t="s">
        <v>25</v>
      </c>
      <c r="N164" s="111" t="s">
        <v>25</v>
      </c>
      <c r="O164" s="111" t="s">
        <v>25</v>
      </c>
      <c r="P164" s="111" t="s">
        <v>25</v>
      </c>
      <c r="Q164" s="111" t="s">
        <v>25</v>
      </c>
      <c r="R164" s="38" t="s">
        <v>162</v>
      </c>
      <c r="S164" s="28" t="s">
        <v>29</v>
      </c>
      <c r="T164" s="42">
        <v>25</v>
      </c>
      <c r="U164" s="43">
        <v>60</v>
      </c>
      <c r="V164" s="43">
        <v>45</v>
      </c>
      <c r="W164" s="43"/>
      <c r="X164" s="43">
        <v>45</v>
      </c>
      <c r="Y164" s="43">
        <v>45</v>
      </c>
      <c r="Z164" s="51">
        <f t="shared" si="22"/>
        <v>220</v>
      </c>
      <c r="AA164" s="28">
        <v>2020</v>
      </c>
      <c r="AB164" s="26"/>
      <c r="AC164" s="134"/>
    </row>
    <row r="165" spans="1:29" s="25" customFormat="1" ht="79.5" customHeight="1" x14ac:dyDescent="0.3">
      <c r="A165" s="111"/>
      <c r="B165" s="111"/>
      <c r="C165" s="111"/>
      <c r="D165" s="112"/>
      <c r="E165" s="112"/>
      <c r="F165" s="112"/>
      <c r="G165" s="112"/>
      <c r="H165" s="112"/>
      <c r="I165" s="111"/>
      <c r="J165" s="111"/>
      <c r="K165" s="111"/>
      <c r="L165" s="111"/>
      <c r="M165" s="111"/>
      <c r="N165" s="111"/>
      <c r="O165" s="111"/>
      <c r="P165" s="111"/>
      <c r="Q165" s="111"/>
      <c r="R165" s="41" t="s">
        <v>163</v>
      </c>
      <c r="S165" s="28" t="s">
        <v>137</v>
      </c>
      <c r="T165" s="27">
        <v>1</v>
      </c>
      <c r="U165" s="28">
        <v>2</v>
      </c>
      <c r="V165" s="28">
        <v>1</v>
      </c>
      <c r="W165" s="28"/>
      <c r="X165" s="28">
        <v>1</v>
      </c>
      <c r="Y165" s="28">
        <v>1</v>
      </c>
      <c r="Z165" s="49">
        <v>2</v>
      </c>
      <c r="AA165" s="28">
        <v>2020</v>
      </c>
      <c r="AB165" s="26"/>
      <c r="AC165" s="134"/>
    </row>
    <row r="166" spans="1:29" s="25" customFormat="1" ht="58.5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138</v>
      </c>
      <c r="S166" s="28" t="s">
        <v>139</v>
      </c>
      <c r="T166" s="70">
        <v>1</v>
      </c>
      <c r="U166" s="71">
        <v>1</v>
      </c>
      <c r="V166" s="71">
        <v>1</v>
      </c>
      <c r="W166" s="71">
        <v>1</v>
      </c>
      <c r="X166" s="71">
        <v>1</v>
      </c>
      <c r="Y166" s="71">
        <v>1</v>
      </c>
      <c r="Z166" s="71">
        <v>1</v>
      </c>
      <c r="AA166" s="28">
        <v>2020</v>
      </c>
      <c r="AB166" s="26"/>
      <c r="AC166" s="134"/>
    </row>
    <row r="167" spans="1:29" s="25" customFormat="1" ht="39.75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38" t="s">
        <v>140</v>
      </c>
      <c r="S167" s="28" t="s">
        <v>152</v>
      </c>
      <c r="T167" s="48">
        <v>1250</v>
      </c>
      <c r="U167" s="49">
        <v>1300</v>
      </c>
      <c r="V167" s="49">
        <v>1400</v>
      </c>
      <c r="W167" s="49">
        <v>1450</v>
      </c>
      <c r="X167" s="49">
        <v>1500</v>
      </c>
      <c r="Y167" s="49">
        <v>1500</v>
      </c>
      <c r="Z167" s="49">
        <f>Y167+X167+W167+V167+U167+T167</f>
        <v>8400</v>
      </c>
      <c r="AA167" s="28">
        <v>2020</v>
      </c>
      <c r="AB167" s="26"/>
      <c r="AC167" s="134"/>
    </row>
    <row r="168" spans="1:29" s="25" customFormat="1" ht="42.75" customHeight="1" x14ac:dyDescent="0.3">
      <c r="A168" s="111"/>
      <c r="B168" s="111"/>
      <c r="C168" s="111"/>
      <c r="D168" s="112"/>
      <c r="E168" s="112"/>
      <c r="F168" s="112"/>
      <c r="G168" s="112"/>
      <c r="H168" s="112"/>
      <c r="I168" s="111"/>
      <c r="J168" s="111"/>
      <c r="K168" s="111"/>
      <c r="L168" s="111"/>
      <c r="M168" s="111"/>
      <c r="N168" s="111"/>
      <c r="O168" s="111"/>
      <c r="P168" s="111"/>
      <c r="Q168" s="111"/>
      <c r="R168" s="38" t="s">
        <v>141</v>
      </c>
      <c r="S168" s="28" t="s">
        <v>41</v>
      </c>
      <c r="T168" s="27">
        <v>48</v>
      </c>
      <c r="U168" s="28">
        <v>50</v>
      </c>
      <c r="V168" s="28">
        <v>55</v>
      </c>
      <c r="W168" s="28">
        <v>60</v>
      </c>
      <c r="X168" s="28">
        <v>60</v>
      </c>
      <c r="Y168" s="28">
        <v>60</v>
      </c>
      <c r="Z168" s="49">
        <f>Y168+X168+W168+V168+U168+T168</f>
        <v>333</v>
      </c>
      <c r="AA168" s="28">
        <v>2020</v>
      </c>
      <c r="AB168" s="26"/>
      <c r="AC168" s="134"/>
    </row>
    <row r="169" spans="1:29" s="25" customFormat="1" ht="42.7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38" t="s">
        <v>142</v>
      </c>
      <c r="S169" s="28" t="s">
        <v>152</v>
      </c>
      <c r="T169" s="27">
        <v>220</v>
      </c>
      <c r="U169" s="28">
        <v>254</v>
      </c>
      <c r="V169" s="28">
        <v>260</v>
      </c>
      <c r="W169" s="28">
        <v>270</v>
      </c>
      <c r="X169" s="28">
        <v>280</v>
      </c>
      <c r="Y169" s="28">
        <v>290</v>
      </c>
      <c r="Z169" s="49">
        <f>Y169+X169+W169+V169+U169+T169</f>
        <v>1574</v>
      </c>
      <c r="AA169" s="28">
        <v>2020</v>
      </c>
      <c r="AB169" s="36"/>
      <c r="AC169" s="134"/>
    </row>
    <row r="170" spans="1:29" s="25" customFormat="1" ht="62.2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164</v>
      </c>
      <c r="S170" s="28" t="s">
        <v>41</v>
      </c>
      <c r="T170" s="27">
        <v>2</v>
      </c>
      <c r="U170" s="28">
        <v>2</v>
      </c>
      <c r="V170" s="28">
        <v>2</v>
      </c>
      <c r="W170" s="28">
        <v>2</v>
      </c>
      <c r="X170" s="28">
        <v>2</v>
      </c>
      <c r="Y170" s="28">
        <v>2</v>
      </c>
      <c r="Z170" s="49">
        <f>Y170+X170+W170+V170+U170+T170</f>
        <v>12</v>
      </c>
      <c r="AA170" s="28">
        <v>2020</v>
      </c>
      <c r="AB170" s="26"/>
      <c r="AC170" s="134"/>
    </row>
    <row r="171" spans="1:29" s="25" customFormat="1" ht="47.2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143</v>
      </c>
      <c r="S171" s="28" t="s">
        <v>144</v>
      </c>
      <c r="T171" s="70">
        <v>1</v>
      </c>
      <c r="U171" s="71">
        <v>1</v>
      </c>
      <c r="V171" s="71">
        <v>1</v>
      </c>
      <c r="W171" s="71">
        <v>1</v>
      </c>
      <c r="X171" s="71">
        <v>1</v>
      </c>
      <c r="Y171" s="71">
        <v>1</v>
      </c>
      <c r="Z171" s="71">
        <v>1</v>
      </c>
      <c r="AA171" s="28">
        <v>2020</v>
      </c>
      <c r="AB171" s="26"/>
      <c r="AC171" s="134"/>
    </row>
    <row r="172" spans="1:29" s="25" customFormat="1" ht="60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145</v>
      </c>
      <c r="S172" s="28" t="s">
        <v>152</v>
      </c>
      <c r="T172" s="27">
        <v>32</v>
      </c>
      <c r="U172" s="28">
        <v>33</v>
      </c>
      <c r="V172" s="28">
        <v>32</v>
      </c>
      <c r="W172" s="28">
        <v>34</v>
      </c>
      <c r="X172" s="28">
        <v>20</v>
      </c>
      <c r="Y172" s="28">
        <v>20</v>
      </c>
      <c r="Z172" s="71">
        <v>20</v>
      </c>
      <c r="AA172" s="28">
        <v>2020</v>
      </c>
      <c r="AB172" s="26"/>
      <c r="AC172" s="134"/>
    </row>
    <row r="173" spans="1:29" s="25" customFormat="1" ht="37.5" x14ac:dyDescent="0.3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82"/>
      <c r="S173" s="83"/>
      <c r="T173" s="84"/>
      <c r="U173" s="83"/>
      <c r="V173" s="83"/>
      <c r="W173" s="83"/>
      <c r="X173" s="83"/>
      <c r="Y173" s="83"/>
      <c r="Z173" s="85"/>
      <c r="AA173" s="86" t="s">
        <v>146</v>
      </c>
      <c r="AB173" s="26"/>
      <c r="AC173" s="134"/>
    </row>
    <row r="174" spans="1:29" s="25" customFormat="1" x14ac:dyDescent="0.3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82"/>
      <c r="S174" s="83"/>
      <c r="T174" s="84"/>
      <c r="U174" s="83"/>
      <c r="V174" s="83"/>
      <c r="W174" s="83"/>
      <c r="X174" s="83"/>
      <c r="Y174" s="83"/>
      <c r="Z174" s="85"/>
      <c r="AA174" s="86"/>
      <c r="AB174" s="26"/>
      <c r="AC174" s="134"/>
    </row>
    <row r="175" spans="1:29" s="25" customFormat="1" ht="23.25" x14ac:dyDescent="0.35">
      <c r="A175" s="170" t="s">
        <v>175</v>
      </c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87"/>
      <c r="AC175" s="134"/>
    </row>
    <row r="176" spans="1:29" s="25" customFormat="1" x14ac:dyDescent="0.3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2"/>
      <c r="M176" s="122"/>
      <c r="N176" s="122"/>
      <c r="O176" s="122"/>
      <c r="P176" s="122"/>
      <c r="Q176" s="122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4"/>
    </row>
    <row r="177" spans="1:29" s="25" customFormat="1" ht="74.25" customHeight="1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2"/>
      <c r="M177" s="122"/>
      <c r="N177" s="122"/>
      <c r="O177" s="122"/>
      <c r="P177" s="122"/>
      <c r="Q177" s="122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4"/>
    </row>
    <row r="178" spans="1:29" s="25" customFormat="1" ht="74.25" customHeigh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2"/>
      <c r="M178" s="122"/>
      <c r="N178" s="122"/>
      <c r="O178" s="122"/>
      <c r="P178" s="122"/>
      <c r="Q178" s="122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4"/>
    </row>
    <row r="179" spans="1:29" s="25" customFormat="1" ht="74.25" customHeight="1" x14ac:dyDescent="0.3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122"/>
      <c r="N179" s="122"/>
      <c r="O179" s="122"/>
      <c r="P179" s="122"/>
      <c r="Q179" s="122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4"/>
    </row>
    <row r="180" spans="1:29" s="25" customFormat="1" ht="74.25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26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26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4"/>
      <c r="M198" s="124"/>
      <c r="N198" s="124"/>
      <c r="O198" s="124"/>
      <c r="P198" s="124"/>
      <c r="Q198" s="124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4"/>
    </row>
    <row r="199" spans="1:29" s="25" customFormat="1" ht="74.2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M199" s="124"/>
      <c r="N199" s="124"/>
      <c r="O199" s="124"/>
      <c r="P199" s="124"/>
      <c r="Q199" s="124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4"/>
    </row>
    <row r="200" spans="1:29" s="25" customFormat="1" ht="74.2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M200" s="124"/>
      <c r="N200" s="124"/>
      <c r="O200" s="124"/>
      <c r="P200" s="124"/>
      <c r="Q200" s="124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4"/>
    </row>
    <row r="201" spans="1:29" s="25" customFormat="1" ht="74.2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M201" s="124"/>
      <c r="N201" s="124"/>
      <c r="O201" s="124"/>
      <c r="P201" s="124"/>
      <c r="Q201" s="124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6"/>
      <c r="M205" s="126"/>
      <c r="N205" s="126"/>
      <c r="O205" s="126"/>
      <c r="P205" s="126"/>
      <c r="Q205" s="126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4"/>
    </row>
    <row r="206" spans="1:29" s="25" customFormat="1" ht="7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6"/>
      <c r="M206" s="126"/>
      <c r="N206" s="126"/>
      <c r="O206" s="126"/>
      <c r="P206" s="126"/>
      <c r="Q206" s="12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4"/>
    </row>
    <row r="207" spans="1:29" s="25" customFormat="1" ht="7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6"/>
      <c r="M207" s="126"/>
      <c r="N207" s="126"/>
      <c r="O207" s="126"/>
      <c r="P207" s="126"/>
      <c r="Q207" s="12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4"/>
    </row>
    <row r="208" spans="1:29" s="25" customFormat="1" ht="7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6"/>
      <c r="M208" s="126"/>
      <c r="N208" s="126"/>
      <c r="O208" s="126"/>
      <c r="P208" s="126"/>
      <c r="Q208" s="12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1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1"/>
    </row>
    <row r="216" spans="1:29" s="1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1"/>
    </row>
    <row r="217" spans="1:29" s="1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1"/>
    </row>
    <row r="218" spans="1:29" s="1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1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6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7"/>
      <c r="B390" s="127"/>
      <c r="C390" s="128"/>
      <c r="D390" s="128"/>
      <c r="E390" s="128"/>
      <c r="F390" s="128"/>
      <c r="G390" s="128"/>
      <c r="H390" s="128"/>
      <c r="I390" s="127"/>
      <c r="J390" s="127"/>
      <c r="K390" s="127"/>
      <c r="L390" s="127"/>
      <c r="M390" s="127"/>
      <c r="N390" s="127"/>
      <c r="O390" s="127"/>
      <c r="P390" s="127"/>
      <c r="Q390" s="127"/>
      <c r="R390" s="94"/>
      <c r="T390" s="95"/>
      <c r="U390" s="95"/>
      <c r="V390" s="96"/>
      <c r="W390" s="96"/>
      <c r="X390" s="96"/>
      <c r="Y390" s="96"/>
      <c r="Z390" s="96"/>
      <c r="AA390" s="96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7"/>
      <c r="B391" s="127"/>
      <c r="C391" s="128"/>
      <c r="D391" s="128"/>
      <c r="E391" s="128"/>
      <c r="F391" s="128"/>
      <c r="G391" s="128"/>
      <c r="H391" s="128"/>
      <c r="I391" s="127"/>
      <c r="J391" s="127"/>
      <c r="K391" s="127"/>
      <c r="L391" s="127"/>
      <c r="M391" s="127"/>
      <c r="N391" s="127"/>
      <c r="O391" s="127"/>
      <c r="P391" s="127"/>
      <c r="Q391" s="127"/>
      <c r="R391" s="94"/>
      <c r="T391" s="95"/>
      <c r="U391" s="95"/>
      <c r="V391" s="96"/>
      <c r="W391" s="96"/>
      <c r="X391" s="96"/>
      <c r="Y391" s="96"/>
      <c r="Z391" s="96"/>
      <c r="AA391" s="96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7:R108"/>
    <mergeCell ref="A175:AA175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2:R63"/>
    <mergeCell ref="S62:S63"/>
    <mergeCell ref="R65:R66"/>
    <mergeCell ref="S65:S66"/>
    <mergeCell ref="R76:R77"/>
    <mergeCell ref="S76:S77"/>
    <mergeCell ref="R79:R80"/>
    <mergeCell ref="S79:S80"/>
    <mergeCell ref="R68:R69"/>
    <mergeCell ref="S68:S69"/>
    <mergeCell ref="R71:R72"/>
    <mergeCell ref="S71:S72"/>
    <mergeCell ref="R74:R75"/>
    <mergeCell ref="S74:S75"/>
    <mergeCell ref="R90:R91"/>
    <mergeCell ref="S90:S91"/>
    <mergeCell ref="R93:R94"/>
    <mergeCell ref="S93:S94"/>
    <mergeCell ref="R97:R98"/>
    <mergeCell ref="S97:S98"/>
    <mergeCell ref="R146:R147"/>
    <mergeCell ref="S146:S147"/>
    <mergeCell ref="R151:R152"/>
    <mergeCell ref="S151:S152"/>
    <mergeCell ref="R154:R155"/>
    <mergeCell ref="S154:S155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2019-11-01T13:33:27Z</dcterms:modified>
</cp:coreProperties>
</file>